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9482AB1E-82BA-4D41-A1FD-F58DCB04F695}" xr6:coauthVersionLast="45" xr6:coauthVersionMax="45" xr10:uidLastSave="{00000000-0000-0000-0000-000000000000}"/>
  <bookViews>
    <workbookView xWindow="-120" yWindow="-120" windowWidth="29040" windowHeight="15840" tabRatio="872" xr2:uid="{00000000-000D-0000-FFFF-FFFF00000000}"/>
  </bookViews>
  <sheets>
    <sheet name=" PLAN NABAVE-TTIP" sheetId="1" r:id="rId1"/>
    <sheet name="UPUTE" sheetId="17" r:id="rId2"/>
    <sheet name="LPT" sheetId="18" r:id="rId3"/>
  </sheets>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NABAVE-TTIP'!$A$1:$M$117</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dnja" localSheetId="2">#REF!</definedName>
    <definedName name="životinje.gradnja" localSheetId="1">#REF!</definedName>
    <definedName name="životinje.gradnja">#REF!</definedName>
    <definedName name="životinje.građenje" localSheetId="2">#REF!</definedName>
    <definedName name="životinje.građenje" localSheetId="1">#REF!</definedName>
    <definedName name="životinje.građenje">#REF!</definedName>
    <definedName name="životinje.oprema" localSheetId="2">#REF!</definedName>
    <definedName name="životinje.oprema" localSheetId="1">#REF!</definedName>
    <definedName name="životinje.oprem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9" i="1" l="1"/>
  <c r="R69" i="1"/>
  <c r="S3" i="1"/>
  <c r="R3" i="1"/>
  <c r="M3" i="1"/>
  <c r="L3" i="1"/>
  <c r="G69" i="1" l="1"/>
  <c r="F69" i="1"/>
  <c r="G3" i="1"/>
  <c r="B42" i="1"/>
  <c r="B33" i="1"/>
  <c r="B24" i="1"/>
  <c r="B15" i="1"/>
  <c r="B5" i="1"/>
  <c r="F3" i="1" l="1"/>
  <c r="G93" i="1" l="1"/>
  <c r="F93" i="1" l="1"/>
  <c r="S84" i="1" l="1"/>
  <c r="R84" i="1"/>
  <c r="S81" i="1"/>
  <c r="R81" i="1"/>
  <c r="S78" i="1"/>
  <c r="R78" i="1"/>
  <c r="S75" i="1"/>
  <c r="R75" i="1"/>
  <c r="S72" i="1"/>
  <c r="R72" i="1"/>
  <c r="M84" i="1" l="1"/>
  <c r="L84" i="1"/>
  <c r="G84" i="1"/>
  <c r="F84" i="1"/>
  <c r="M81" i="1"/>
  <c r="L81" i="1"/>
  <c r="G81" i="1"/>
  <c r="F81" i="1"/>
  <c r="M78" i="1"/>
  <c r="L78" i="1"/>
  <c r="G78" i="1"/>
  <c r="F78" i="1"/>
  <c r="M72" i="1"/>
  <c r="L72" i="1"/>
  <c r="M69" i="1"/>
  <c r="L69" i="1"/>
  <c r="G72" i="1"/>
  <c r="F72" i="1"/>
  <c r="G107" i="1" l="1"/>
  <c r="M75" i="1"/>
  <c r="L75" i="1"/>
  <c r="G75" i="1"/>
  <c r="F75" i="1"/>
  <c r="F107" i="1" s="1"/>
  <c r="L107" i="1" l="1"/>
  <c r="M107" i="1"/>
  <c r="L93" i="1"/>
  <c r="L94" i="1" s="1"/>
  <c r="G94" i="1"/>
  <c r="F94" i="1"/>
  <c r="L117" i="1" l="1"/>
  <c r="L115" i="1"/>
  <c r="G117" i="1"/>
  <c r="G115" i="1"/>
  <c r="F97" i="1"/>
  <c r="F115" i="1"/>
  <c r="L96" i="1"/>
  <c r="L97" i="1"/>
  <c r="M93" i="1"/>
  <c r="M94" i="1" s="1"/>
  <c r="E115" i="1" l="1"/>
  <c r="M117" i="1"/>
  <c r="K117" i="1" s="1"/>
  <c r="M115" i="1"/>
  <c r="K115" i="1" s="1"/>
  <c r="M96" i="1"/>
  <c r="M97" i="1"/>
  <c r="L98" i="1"/>
  <c r="L99" i="1" s="1"/>
  <c r="F117" i="1"/>
  <c r="E117" i="1" s="1"/>
  <c r="G97" i="1"/>
  <c r="G96" i="1"/>
  <c r="F96" i="1"/>
  <c r="L95" i="1"/>
  <c r="M95" i="1"/>
  <c r="F98" i="1" l="1"/>
  <c r="F99" i="1" s="1"/>
  <c r="G98" i="1"/>
  <c r="G99" i="1" s="1"/>
  <c r="G100" i="1" s="1"/>
  <c r="M98" i="1"/>
  <c r="M99" i="1" s="1"/>
  <c r="M100" i="1" s="1"/>
  <c r="F100" i="1" l="1"/>
  <c r="L100" i="1"/>
  <c r="M105" i="1" l="1"/>
  <c r="G105" i="1"/>
  <c r="G109" i="1" l="1"/>
  <c r="G108" i="1"/>
  <c r="F105" i="1"/>
  <c r="F109" i="1" l="1"/>
  <c r="F110" i="1" s="1"/>
  <c r="M106" i="1"/>
  <c r="F108" i="1"/>
  <c r="L105" i="1"/>
  <c r="L106" i="1" s="1"/>
  <c r="G110" i="1"/>
  <c r="L109" i="1" l="1"/>
  <c r="L110" i="1" s="1"/>
  <c r="L108" i="1"/>
  <c r="M109" i="1"/>
  <c r="M110" i="1" s="1"/>
  <c r="M1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s>
  <commentList>
    <comment ref="B2" authorId="0" shapeId="0" xr:uid="{00000000-0006-0000-0000-000001000000}">
      <text>
        <r>
          <rPr>
            <sz val="9"/>
            <color rgb="FF000000"/>
            <rFont val="Tahoma"/>
            <family val="2"/>
            <charset val="238"/>
          </rPr>
          <t xml:space="preserve">U svakom redu ispod glavne grupe troškova nalazi se padajući izbornik sa svim prihvatljivim troškovima u toj grupi, </t>
        </r>
        <r>
          <rPr>
            <b/>
            <sz val="9"/>
            <color rgb="FF000000"/>
            <rFont val="Tahoma"/>
            <family val="2"/>
            <charset val="238"/>
          </rPr>
          <t>sukladno Listi prihvatljivih troškova</t>
        </r>
        <r>
          <rPr>
            <sz val="9"/>
            <color rgb="FF000000"/>
            <rFont val="Tahoma"/>
            <family val="2"/>
            <charset val="238"/>
          </rPr>
          <t xml:space="preserve">. Potrebno je odabrati trošak iz padajućeg izbornika u koji pripada planirani predmet nabave.
Način dodavanja novih redova slikovno je prikazan u Uputi uz obrazac.
</t>
        </r>
        <r>
          <rPr>
            <b/>
            <sz val="9"/>
            <color rgb="FF000000"/>
            <rFont val="Tahoma"/>
            <family val="2"/>
            <charset val="238"/>
          </rPr>
          <t>Svi navedeni troškovi unutar liste uključuju i troškove za pripadajući hardware i software koji omogućuju vođenje proizvodnih procesa</t>
        </r>
        <r>
          <rPr>
            <sz val="9"/>
            <color rgb="FF000000"/>
            <rFont val="Tahoma"/>
            <family val="2"/>
            <charset val="238"/>
          </rPr>
          <t xml:space="preserve">
</t>
        </r>
      </text>
    </comment>
    <comment ref="C2" authorId="0" shapeId="0" xr:uid="{00000000-0006-0000-0000-000002000000}">
      <text>
        <r>
          <rPr>
            <sz val="9"/>
            <color rgb="FF000000"/>
            <rFont val="Tahoma"/>
            <family val="2"/>
            <charset val="238"/>
          </rPr>
          <t>Upisati točan naziv predmeta koji nositelj projekta nabavlja (građenje novog objekta za tov svinja i sl., podizanje nasada višnje i sl.</t>
        </r>
      </text>
    </comment>
    <comment ref="D2" authorId="0" shapeId="0" xr:uid="{00000000-0006-0000-0000-000003000000}">
      <text>
        <r>
          <rPr>
            <sz val="9"/>
            <color rgb="FF000000"/>
            <rFont val="Tahoma"/>
            <family val="2"/>
            <charset val="238"/>
          </rPr>
          <t>Upisati kratak opis planirane nabave odnosno glavne karakteristika/kapacitete (npr. traktor 80 do 100 kW, objekt za tov svinja kapaciteta 5000 komada u turnusu, sijačica četveroredna i sl.)</t>
        </r>
      </text>
    </comment>
    <comment ref="E2" authorId="0" shapeId="0" xr:uid="{00000000-0006-0000-0000-000004000000}">
      <text>
        <r>
          <rPr>
            <sz val="9"/>
            <color rgb="FF000000"/>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F2" authorId="0" shapeId="0" xr:uid="{00000000-0006-0000-0000-000005000000}">
      <text>
        <r>
          <rPr>
            <sz val="9"/>
            <color rgb="FF000000"/>
            <rFont val="Tahoma"/>
            <family val="2"/>
            <charset val="238"/>
          </rPr>
          <t xml:space="preserve">Ovu kolonu popunjavaju nositelji projekta koji </t>
        </r>
        <r>
          <rPr>
            <b/>
            <sz val="9"/>
            <color rgb="FF000000"/>
            <rFont val="Tahoma"/>
            <family val="2"/>
            <charset val="238"/>
          </rPr>
          <t>JESU</t>
        </r>
        <r>
          <rPr>
            <sz val="9"/>
            <color rgb="FF000000"/>
            <rFont val="Tahoma"/>
            <family val="2"/>
            <charset val="238"/>
          </rPr>
          <t xml:space="preserve"> </t>
        </r>
        <r>
          <rPr>
            <b/>
            <sz val="9"/>
            <color rgb="FF000000"/>
            <rFont val="Tahoma"/>
            <family val="2"/>
            <charset val="238"/>
          </rPr>
          <t>obveznici PDV-a.</t>
        </r>
        <r>
          <rPr>
            <sz val="9"/>
            <color rgb="FF000000"/>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G2" authorId="0" shapeId="0" xr:uid="{00000000-0006-0000-0000-000006000000}">
      <text>
        <r>
          <rPr>
            <sz val="9"/>
            <color rgb="FF000000"/>
            <rFont val="Tahoma"/>
            <family val="2"/>
            <charset val="238"/>
          </rPr>
          <t xml:space="preserve">Ovu kolonu popunjavaju nositelji projekta koji </t>
        </r>
        <r>
          <rPr>
            <b/>
            <sz val="9"/>
            <color rgb="FF000000"/>
            <rFont val="Tahoma"/>
            <family val="2"/>
            <charset val="238"/>
          </rPr>
          <t xml:space="preserve">NISU </t>
        </r>
        <r>
          <rPr>
            <sz val="9"/>
            <color rgb="FF000000"/>
            <rFont val="Tahoma"/>
            <family val="2"/>
            <charset val="238"/>
          </rPr>
          <t xml:space="preserve">i neće do trenutak nastanka troška biti </t>
        </r>
        <r>
          <rPr>
            <b/>
            <sz val="9"/>
            <color rgb="FF000000"/>
            <rFont val="Tahoma"/>
            <family val="2"/>
            <charset val="238"/>
          </rPr>
          <t>obveznici PDV-a</t>
        </r>
        <r>
          <rPr>
            <sz val="9"/>
            <color rgb="FF000000"/>
            <rFont val="Tahoma"/>
            <family val="2"/>
            <charset val="238"/>
          </rPr>
          <t>. Popunjava se sa procijenjenim iznosom vrijednosti predmeta nabave. 
Nositelji projekta koji su upisani u registar obveznika PDV-a ne popunjavaju ovu kolonu</t>
        </r>
      </text>
    </comment>
    <comment ref="H2" authorId="0" shapeId="0" xr:uid="{00000000-0006-0000-0000-00000700000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J2" authorId="0" shapeId="0" xr:uid="{00000000-0006-0000-0000-00000800000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<sst xmlns="http://schemas.openxmlformats.org/spreadsheetml/2006/main" count="495" uniqueCount="470">
  <si>
    <t>A</t>
  </si>
  <si>
    <t>B</t>
  </si>
  <si>
    <t>C</t>
  </si>
  <si>
    <t>D</t>
  </si>
  <si>
    <t>E</t>
  </si>
  <si>
    <t>F</t>
  </si>
  <si>
    <t>G</t>
  </si>
  <si>
    <t>H</t>
  </si>
  <si>
    <t>I</t>
  </si>
  <si>
    <t>J</t>
  </si>
  <si>
    <t>K</t>
  </si>
  <si>
    <t>L</t>
  </si>
  <si>
    <t>M</t>
  </si>
  <si>
    <t>N</t>
  </si>
  <si>
    <t>O</t>
  </si>
  <si>
    <t>P</t>
  </si>
  <si>
    <t>R</t>
  </si>
  <si>
    <t>Naziv ponuditelja</t>
  </si>
  <si>
    <t>Datum odabrane  ponude</t>
  </si>
  <si>
    <t>Broj odabrane ponude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</si>
  <si>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</si>
  <si>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</si>
  <si>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</si>
  <si>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</si>
  <si>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</si>
  <si>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</si>
  <si>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</si>
  <si>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</si>
  <si>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</si>
  <si>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</si>
  <si>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</si>
  <si>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DA</t>
  </si>
  <si>
    <t>NE</t>
  </si>
  <si>
    <t>Bez PDV-a</t>
  </si>
  <si>
    <t>S PDV-om</t>
  </si>
  <si>
    <t xml:space="preserve">Pripadajući broj bodova </t>
  </si>
  <si>
    <t>Opremanje</t>
  </si>
  <si>
    <t>Troškovi pripreme dokumentacije</t>
  </si>
  <si>
    <t>Troškovi pripreme poslovnog plana</t>
  </si>
  <si>
    <t>Kod troška</t>
  </si>
  <si>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</si>
  <si>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</si>
  <si>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</si>
  <si>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</si>
  <si>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</si>
  <si>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</si>
  <si>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</si>
  <si>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</si>
  <si>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</si>
  <si>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</si>
  <si>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</si>
  <si>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</si>
  <si>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</si>
  <si>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</si>
  <si>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</si>
  <si>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</si>
  <si>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</si>
  <si>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</si>
  <si>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</si>
  <si>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</si>
  <si>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</si>
  <si>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</si>
  <si>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</si>
  <si>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</si>
  <si>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</si>
  <si>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</si>
  <si>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</si>
  <si>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</si>
  <si>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</si>
  <si>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</si>
  <si>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</si>
  <si>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</si>
  <si>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</si>
  <si>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</si>
  <si>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</si>
  <si>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</si>
  <si>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</si>
  <si>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</si>
  <si>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</si>
  <si>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</si>
  <si>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</si>
  <si>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</si>
  <si>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</si>
  <si>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</si>
  <si>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</si>
  <si>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</si>
  <si>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</si>
  <si>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</si>
  <si>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</si>
  <si>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</si>
  <si>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</si>
  <si>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</si>
  <si>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</si>
  <si>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</si>
  <si>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</si>
  <si>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</si>
  <si>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</si>
  <si>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</si>
  <si>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</si>
  <si>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</si>
  <si>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</si>
  <si>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</si>
  <si>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</si>
  <si>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</si>
  <si>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</si>
  <si>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</si>
  <si>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</si>
  <si>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</si>
  <si>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</si>
  <si>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</si>
  <si>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</si>
  <si>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</si>
  <si>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</si>
  <si>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</si>
  <si>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</si>
  <si>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</si>
  <si>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</si>
  <si>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</si>
  <si>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</si>
  <si>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</si>
  <si>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</si>
  <si>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</si>
  <si>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</si>
  <si>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</si>
  <si>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</si>
  <si>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</si>
  <si>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</si>
  <si>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</si>
  <si>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</si>
  <si>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</si>
  <si>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</si>
  <si>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</si>
  <si>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</si>
  <si>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</si>
  <si>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</si>
  <si>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</si>
  <si>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</si>
  <si>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</si>
  <si>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</si>
  <si>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</si>
  <si>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</si>
  <si>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</si>
  <si>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</si>
  <si>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</si>
  <si>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</si>
  <si>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</si>
  <si>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</si>
  <si>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</si>
  <si>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</si>
  <si>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</si>
  <si>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</si>
  <si>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</si>
  <si>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</si>
  <si>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</si>
  <si>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</si>
  <si>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</si>
  <si>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</si>
  <si>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</si>
  <si>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</si>
  <si>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</si>
  <si>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</si>
  <si>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</si>
  <si>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</si>
  <si>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</si>
  <si>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</si>
  <si>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</si>
  <si>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</si>
  <si>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</si>
  <si>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</si>
  <si>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</si>
  <si>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</si>
  <si>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</si>
  <si>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</si>
  <si>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</si>
  <si>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</si>
  <si>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</si>
  <si>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</si>
  <si>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</si>
  <si>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</si>
  <si>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</si>
  <si>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</si>
  <si>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</si>
  <si>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</si>
  <si>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</si>
  <si>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</si>
  <si>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</si>
  <si>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</si>
  <si>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</si>
  <si>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</si>
  <si>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</si>
  <si>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</si>
  <si>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</si>
  <si>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</si>
  <si>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</si>
  <si>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</si>
  <si>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</si>
  <si>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</si>
  <si>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</si>
  <si>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</si>
  <si>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</si>
  <si>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</si>
  <si>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</si>
  <si>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</si>
  <si>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</si>
  <si>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</si>
  <si>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</si>
  <si>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</si>
  <si>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</si>
  <si>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</si>
  <si>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</si>
  <si>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</si>
  <si>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</si>
  <si>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</si>
  <si>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</si>
  <si>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</si>
  <si>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</si>
  <si>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</si>
  <si>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</si>
  <si>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</si>
  <si>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</si>
  <si>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</si>
  <si>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</si>
  <si>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</si>
  <si>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r>
      <t>NAJNIŽI IZNOS  POTPORE 
Pojašnjenje:
N</t>
    </r>
    <r>
      <rPr>
        <b/>
        <sz val="11"/>
        <rFont val="Calibri Light"/>
        <family val="2"/>
        <scheme val="major"/>
      </rPr>
      <t>aj</t>
    </r>
    <r>
      <rPr>
        <b/>
        <sz val="11"/>
        <color theme="1"/>
        <rFont val="Calibri Light"/>
        <family val="2"/>
        <scheme val="major"/>
      </rPr>
      <t>niži iznos potpore ne može biti manji od 5.000 EUR [ako je najniži iznos potpore u LRS drugačiji, upisati iznos iz LRS, ali ne manji od 5.000 EUR]</t>
    </r>
    <r>
      <rPr>
        <b/>
        <sz val="11"/>
        <color theme="1"/>
        <rFont val="Calibri"/>
        <family val="2"/>
        <charset val="238"/>
        <scheme val="minor"/>
      </rPr>
      <t xml:space="preserve">
 </t>
    </r>
    <r>
      <rPr>
        <sz val="11"/>
        <color theme="1"/>
        <rFont val="Calibri"/>
        <family val="2"/>
        <scheme val="minor"/>
      </rPr>
      <t>preračunati u kune nsukladno tečaju iz reda H.</t>
    </r>
  </si>
  <si>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</si>
  <si>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</si>
  <si>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[upisati naziv tipa operacije iz LRS koji je sukladan tipu operacije 4.1.1.]</t>
  </si>
  <si>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</si>
  <si>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</si>
  <si>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</si>
  <si>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</si>
  <si>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</si>
  <si>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</si>
  <si>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</si>
  <si>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</si>
  <si>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</si>
  <si>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</si>
  <si>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</si>
  <si>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</si>
  <si>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</si>
  <si>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</si>
  <si>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</si>
  <si>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</si>
  <si>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</si>
  <si>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</si>
  <si>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</si>
  <si>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</si>
  <si>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</si>
  <si>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</si>
  <si>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</si>
  <si>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</si>
  <si>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</si>
  <si>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</si>
  <si>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</si>
  <si>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</si>
  <si>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</si>
  <si>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</si>
  <si>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</si>
  <si>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</si>
  <si>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</si>
  <si>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</si>
  <si>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</si>
  <si>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</si>
  <si>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</si>
  <si>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</si>
  <si>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</si>
  <si>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</si>
  <si>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</si>
  <si>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</si>
  <si>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</si>
  <si>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</si>
  <si>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</si>
  <si>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</si>
  <si>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</si>
  <si>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</si>
  <si>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</si>
  <si>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</si>
  <si>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</si>
  <si>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</si>
  <si>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</si>
  <si>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</si>
  <si>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</si>
  <si>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</si>
  <si>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</si>
  <si>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</si>
  <si>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</si>
  <si>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</si>
  <si>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</si>
  <si>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</si>
  <si>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</si>
  <si>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</si>
  <si>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</si>
  <si>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</si>
  <si>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</si>
  <si>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</si>
  <si>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</si>
  <si>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</si>
  <si>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</si>
  <si>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</si>
  <si>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</si>
  <si>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</si>
  <si>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</si>
  <si>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</si>
  <si>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</si>
  <si>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</si>
  <si>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</si>
  <si>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</si>
  <si>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</si>
  <si>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</si>
  <si>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</si>
  <si>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</si>
  <si>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</si>
  <si>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</si>
  <si>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</si>
  <si>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</si>
  <si>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</si>
  <si>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</si>
  <si>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</si>
  <si>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</si>
  <si>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</si>
  <si>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</si>
  <si>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</si>
  <si>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</si>
  <si>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</si>
  <si>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</si>
  <si>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</si>
  <si>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</si>
  <si>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</si>
  <si>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</si>
  <si>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</si>
  <si>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</si>
  <si>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</si>
  <si>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</si>
  <si>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</si>
  <si>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</si>
  <si>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</si>
  <si>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</si>
  <si>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</si>
  <si>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</si>
  <si>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</si>
  <si>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</si>
  <si>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</si>
  <si>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</si>
  <si>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</si>
  <si>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</si>
  <si>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</si>
  <si>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</si>
  <si>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</si>
  <si>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</si>
  <si>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</si>
  <si>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</si>
  <si>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</si>
  <si>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</si>
  <si>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</si>
  <si>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</si>
  <si>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</si>
  <si>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</si>
  <si>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</si>
  <si>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</si>
  <si>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</si>
  <si>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</si>
  <si>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</si>
  <si>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</si>
  <si>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</si>
  <si>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</si>
  <si>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</si>
  <si>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</si>
  <si>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</si>
  <si>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</si>
  <si>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</si>
  <si>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</si>
  <si>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</si>
  <si>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</si>
  <si>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</si>
  <si>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</si>
  <si>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</si>
  <si>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</si>
  <si>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</si>
  <si>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</si>
  <si>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</si>
  <si>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</si>
  <si>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</si>
  <si>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</si>
  <si>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</si>
  <si>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</si>
  <si>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</si>
  <si>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</si>
  <si>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</si>
  <si>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</si>
  <si>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</si>
  <si>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</si>
  <si>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</si>
  <si>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</si>
  <si>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</si>
  <si>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</si>
  <si>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</si>
  <si>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</si>
  <si>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</si>
  <si>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</si>
  <si>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</si>
  <si>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</si>
  <si>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</si>
  <si>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</si>
  <si>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</si>
  <si>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</si>
  <si>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</si>
  <si>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</si>
  <si>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</si>
  <si>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</si>
  <si>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</si>
  <si>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</si>
  <si>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</si>
  <si>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</si>
  <si>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</si>
  <si>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</si>
  <si>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</si>
  <si>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</si>
  <si>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</si>
  <si>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</si>
  <si>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</si>
  <si>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</si>
  <si>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</si>
  <si>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</si>
  <si>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</si>
  <si>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</si>
  <si>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</si>
  <si>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</si>
  <si>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</si>
  <si>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</si>
  <si>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</si>
  <si>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</si>
  <si>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</si>
  <si>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</si>
  <si>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</si>
  <si>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</si>
  <si>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</si>
  <si>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</si>
  <si>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</si>
  <si>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</si>
  <si>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</si>
  <si>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</si>
  <si>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</si>
  <si>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</si>
  <si>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</si>
  <si>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</si>
  <si>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</si>
  <si>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</si>
  <si>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</si>
  <si>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</si>
  <si>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C) 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</si>
  <si>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xml:space="preserve">B) Ulaganje u kupnju opreme za berbu, sortiranje i pakiranje vlastitih poljoprivrednih proizvoda </t>
  </si>
  <si>
    <t>D) Ulaganje u podizanje novih i/ili restrukturiranje postojećih višegodišnjih nasada, isključujući restrukturiranje postojećih vinograda za proizvodnju grožđa za vino</t>
  </si>
  <si>
    <t>E) Ulaganje u prilagodbu novouvedenim standardima sukladno članku 17. Uredbe 1305/2013</t>
  </si>
  <si>
    <t xml:space="preserve">F) Ulaganje u uređenje i trajnije poboljšanje kvalitete poljoprivrednog zemljišta u svrhu  poljoprivredne proizvodnje (privođenje poljoprivrednog zemljišta kulturi), u svrhu realizacije projekta. </t>
  </si>
  <si>
    <t>- prilagodba novouvedenim standardima u skladu s člankom 17. Uredbe (EU) br. 1305/2013</t>
  </si>
  <si>
    <t xml:space="preserve">Opis predmeta nabave
(kapacitet, količina, snaga i sl.) </t>
  </si>
  <si>
    <t>Procijenjeni iznos nabave u kunama 
(bez PDV-a)</t>
  </si>
  <si>
    <t>Procijenjeni iznos nabave u kunama 
(sa PDV-om)</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</si>
  <si>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</si>
  <si>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</si>
  <si>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</si>
  <si>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</si>
  <si>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 (uvećati za 20% u slučaju mladog poljoprivrednika)</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</si>
  <si>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</si>
  <si>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</si>
  <si>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Vrsta nabave (Javna nabava, Jednostavna nabava, Korisnik nije obveznik Javne nabave)</t>
  </si>
  <si>
    <r>
      <t xml:space="preserve">NAJVIŠI IZNOS POTPORE
Pojašnjenje:
Najviši iznos potpore je 20.000 EUR </t>
    </r>
    <r>
      <rPr>
        <sz val="11"/>
        <rFont val="Calibri"/>
        <family val="2"/>
        <scheme val="minor"/>
      </rPr>
      <t xml:space="preserve">
Pojašnjenje: Najviši iznos javne potpore po projektu ne može biti viši od gore navedenog iznosa. Preračun u kune se vrši sukladno tečaju navedenom u redu H.
 </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</si>
  <si>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t>
    </r>
    <r>
      <rPr>
        <i/>
        <sz val="11"/>
        <color rgb="FFFF0000"/>
        <rFont val="Calibri"/>
        <family val="2"/>
        <scheme val="minor"/>
      </rPr>
      <t>Projekt ne smije biti veći od 100.000 eura (bez PDV-a), neovisno ima li korisnik pravo na odbitak PDV-a ili ne.
Ako je projekt veći od 100.000 EUR tada nije prihvatljiv za sufinanciranje. Preračun u kune se vrši sukladno tečaju navedenom u redu F.</t>
    </r>
  </si>
  <si>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Korisnik upisuje tečaj koji je Europska središnja banka odredila prije 1. siječnja godine u kojoj se podnosi zahtjev za potporu
- Agencija za plaćanja upisuje tečaj  koji je Europska središnja banka odredila prije 1. siječnja godine u kojoj je donesena Odluka
- Web adresa za preuzimanje tečaja:</t>
    </r>
  </si>
  <si>
    <r>
      <t xml:space="preserve">FAZA I  - "PLAN NABAVE"
</t>
    </r>
    <r>
      <rPr>
        <i/>
        <sz val="14"/>
        <color theme="0" tint="-4.9989318521683403E-2"/>
        <rFont val="Calibri"/>
        <family val="2"/>
        <scheme val="minor"/>
      </rPr>
      <t xml:space="preserve"> (LAG ,,STROSSMAYER" - ZAHTJEV ZA POTPORU
TIP OPERACIJE  1.1.1. ,,RESTRUKTURIRANJE, MODERNIZACIJA I POVEĆANJE KONKURENTNOSTI POLJOPRIVREDNIH GOSPODARSTAVA“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</si>
</sst>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 &quot;kn&quot;"/>
    <numFmt numFmtId="166" formatCode="0_ ;\-0\ "/>
  </numFmts>
  <fonts count="66"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sz val="8"/>
      <color theme="1"/>
      <name val="Calibri"/>
      <family val="2"/>
      <scheme val="minor"/>
    </font>
    <font>
      <sz val="14"/>
      <color theme="1"/>
      <name val="Calibri"/>
      <family val="2"/>
      <scheme val="minor"/>
    </font>
    <font>
      <sz val="11"/>
      <name val="Calibri"/>
      <family val="2"/>
      <scheme val="minor"/>
    </font>
    <font>
      <b/>
      <sz val="11"/>
      <name val="Calibri Light"/>
      <family val="2"/>
      <scheme val="major"/>
    </font>
    <font>
      <b/>
      <sz val="11"/>
      <color theme="1"/>
      <name val="Calibri Light"/>
      <family val="2"/>
      <scheme val="maj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1"/>
      <color rgb="FFFF000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b/>
      <sz val="11"/>
      <name val="Calibri"/>
      <family val="2"/>
    </font>
    <font>
      <sz val="9"/>
      <color rgb="FF000000"/>
      <name val="Tahoma"/>
      <family val="2"/>
      <charset val="238"/>
    </font>
    <font>
      <b/>
      <sz val="9"/>
      <color rgb="FF000000"/>
      <name val="Tahoma"/>
      <family val="2"/>
      <charset val="238"/>
    </font>
  </fonts>
  <fills count="19">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
      <patternFill patternType="solid">
        <fgColor rgb="FFFFFFFF"/>
        <bgColor indexed="64"/>
      </patternFill>
    </fill>
    <fill>
      <patternFill patternType="solid">
        <fgColor rgb="FFD9E1F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4" fillId="0" borderId="0" applyFont="0" applyFill="0" applyBorder="0" applyAlignment="0" applyProtection="0"/>
    <xf numFmtId="0" fontId="23" fillId="0" borderId="0" applyNumberFormat="0" applyFill="0" applyBorder="0" applyAlignment="0" applyProtection="0"/>
    <xf numFmtId="0" fontId="26" fillId="0" borderId="0"/>
    <xf numFmtId="0" fontId="4" fillId="0" borderId="0"/>
    <xf numFmtId="0" fontId="26" fillId="14" borderId="0"/>
    <xf numFmtId="0" fontId="26" fillId="3" borderId="0"/>
  </cellStyleXfs>
  <cellXfs count="336">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1" fillId="0" borderId="0" xfId="0" applyFont="1" applyAlignment="1" applyProtection="1">
      <alignment horizontal="center" vertic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pplyProtection="1">
      <alignment horizontal="center" wrapText="1"/>
    </xf>
    <xf numFmtId="0" fontId="11" fillId="6" borderId="6" xfId="0" applyFont="1" applyFill="1" applyBorder="1" applyAlignment="1" applyProtection="1">
      <alignment horizontal="center" vertical="center"/>
      <protection locked="0"/>
    </xf>
    <xf numFmtId="0" fontId="0" fillId="6" borderId="14" xfId="0" applyFill="1" applyBorder="1" applyAlignment="1" applyProtection="1">
      <alignment horizontal="center"/>
    </xf>
    <xf numFmtId="0" fontId="0" fillId="6" borderId="14" xfId="0" applyFill="1" applyBorder="1" applyAlignment="1" applyProtection="1">
      <alignment horizontal="center" wrapText="1"/>
    </xf>
    <xf numFmtId="4" fontId="0" fillId="6" borderId="14" xfId="0" applyNumberFormat="1" applyFill="1" applyBorder="1" applyAlignment="1" applyProtection="1">
      <alignment horizontal="center"/>
    </xf>
    <xf numFmtId="4" fontId="0" fillId="6" borderId="29" xfId="0" applyNumberFormat="1" applyFill="1" applyBorder="1" applyAlignment="1" applyProtection="1">
      <alignment horizontal="center"/>
    </xf>
    <xf numFmtId="0" fontId="0" fillId="3" borderId="30" xfId="0" applyFill="1" applyBorder="1" applyAlignment="1" applyProtection="1">
      <alignment horizontal="center" wrapText="1"/>
      <protection locked="0"/>
    </xf>
    <xf numFmtId="0" fontId="11"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pplyProtection="1">
      <alignment horizontal="center"/>
    </xf>
    <xf numFmtId="0" fontId="0" fillId="4" borderId="14" xfId="0" applyFill="1" applyBorder="1" applyAlignment="1" applyProtection="1">
      <alignment horizontal="center"/>
    </xf>
    <xf numFmtId="4" fontId="0" fillId="4" borderId="14" xfId="0" applyNumberFormat="1" applyFill="1" applyBorder="1" applyAlignment="1" applyProtection="1">
      <alignment horizontal="center"/>
    </xf>
    <xf numFmtId="0" fontId="0" fillId="4" borderId="18" xfId="0" applyFill="1" applyBorder="1" applyAlignment="1" applyProtection="1">
      <alignment horizontal="center"/>
    </xf>
    <xf numFmtId="4" fontId="0" fillId="4" borderId="29" xfId="0" applyNumberFormat="1" applyFill="1" applyBorder="1" applyAlignment="1" applyProtection="1">
      <alignment horizontal="center"/>
    </xf>
    <xf numFmtId="0" fontId="12" fillId="4" borderId="14" xfId="0" applyFont="1" applyFill="1" applyBorder="1" applyAlignment="1" applyProtection="1">
      <alignment horizontal="left" vertical="center" wrapText="1" indent="1"/>
    </xf>
    <xf numFmtId="0" fontId="0" fillId="0" borderId="0" xfId="0" applyAlignment="1" applyProtection="1">
      <alignment vertical="top"/>
      <protection locked="0"/>
    </xf>
    <xf numFmtId="0" fontId="27" fillId="0" borderId="0" xfId="3" applyFont="1" applyProtection="1">
      <protection locked="0"/>
    </xf>
    <xf numFmtId="0" fontId="12" fillId="6" borderId="12" xfId="0" applyFont="1" applyFill="1" applyBorder="1" applyAlignment="1" applyProtection="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Fill="1" applyBorder="1" applyAlignment="1" applyProtection="1">
      <alignment horizontal="center"/>
      <protection locked="0"/>
    </xf>
    <xf numFmtId="4" fontId="0" fillId="0" borderId="43" xfId="0" applyNumberFormat="1" applyFill="1" applyBorder="1" applyAlignment="1" applyProtection="1">
      <alignment horizontal="center"/>
      <protection locked="0"/>
    </xf>
    <xf numFmtId="4" fontId="0" fillId="0" borderId="0" xfId="0" applyNumberFormat="1" applyBorder="1" applyProtection="1">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29" fillId="3" borderId="30" xfId="0" applyFont="1" applyFill="1" applyBorder="1" applyAlignment="1" applyProtection="1">
      <alignment horizontal="center" wrapText="1"/>
      <protection locked="0"/>
    </xf>
    <xf numFmtId="0" fontId="18" fillId="3" borderId="14" xfId="0" applyFont="1" applyFill="1" applyBorder="1" applyAlignment="1" applyProtection="1">
      <alignment horizontal="left" vertical="center" wrapText="1" indent="1"/>
      <protection locked="0"/>
    </xf>
    <xf numFmtId="0" fontId="11" fillId="2" borderId="9" xfId="0" applyFont="1" applyFill="1" applyBorder="1" applyAlignment="1" applyProtection="1">
      <alignment horizontal="center" vertical="center"/>
    </xf>
    <xf numFmtId="0" fontId="11" fillId="6" borderId="28"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39" xfId="0" applyFont="1" applyFill="1" applyBorder="1" applyAlignment="1" applyProtection="1">
      <alignment horizontal="center" vertical="center" wrapText="1"/>
    </xf>
    <xf numFmtId="4" fontId="14" fillId="5" borderId="39" xfId="0" applyNumberFormat="1" applyFont="1" applyFill="1" applyBorder="1" applyAlignment="1" applyProtection="1">
      <alignment horizontal="center" vertical="center" wrapText="1"/>
    </xf>
    <xf numFmtId="4" fontId="14" fillId="5" borderId="40" xfId="0" applyNumberFormat="1"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xf>
    <xf numFmtId="0" fontId="6" fillId="2" borderId="31" xfId="0" applyFont="1" applyFill="1" applyBorder="1" applyAlignment="1" applyProtection="1">
      <alignment horizontal="left" vertical="center" wrapText="1" indent="1"/>
    </xf>
    <xf numFmtId="0" fontId="0" fillId="2" borderId="17" xfId="0" applyFill="1" applyBorder="1" applyAlignment="1" applyProtection="1">
      <alignment horizontal="center"/>
    </xf>
    <xf numFmtId="0" fontId="0" fillId="2" borderId="26" xfId="0" applyFill="1" applyBorder="1" applyAlignment="1" applyProtection="1">
      <alignment horizontal="center"/>
    </xf>
    <xf numFmtId="4" fontId="3" fillId="2" borderId="33" xfId="0" applyNumberFormat="1" applyFont="1" applyFill="1" applyBorder="1" applyAlignment="1" applyProtection="1">
      <alignment horizontal="center"/>
    </xf>
    <xf numFmtId="4" fontId="0" fillId="2" borderId="16" xfId="0" applyNumberFormat="1" applyFill="1" applyBorder="1" applyProtection="1"/>
    <xf numFmtId="0" fontId="0" fillId="2" borderId="17" xfId="0" applyFill="1" applyBorder="1" applyAlignment="1" applyProtection="1"/>
    <xf numFmtId="0" fontId="0" fillId="2" borderId="26" xfId="0" applyFill="1" applyBorder="1" applyAlignment="1" applyProtection="1"/>
    <xf numFmtId="4" fontId="3" fillId="2" borderId="41" xfId="0" applyNumberFormat="1" applyFont="1" applyFill="1" applyBorder="1" applyAlignment="1" applyProtection="1">
      <alignment horizontal="center"/>
    </xf>
    <xf numFmtId="0" fontId="11" fillId="6" borderId="28" xfId="0" applyFont="1" applyFill="1" applyBorder="1" applyAlignment="1" applyProtection="1">
      <alignment horizontal="center" vertical="center" textRotation="255"/>
    </xf>
    <xf numFmtId="49" fontId="27" fillId="6" borderId="6" xfId="3" applyNumberFormat="1" applyFont="1" applyFill="1" applyBorder="1" applyAlignment="1" applyProtection="1">
      <alignment horizontal="right" vertical="center" wrapText="1"/>
    </xf>
    <xf numFmtId="49" fontId="27" fillId="0" borderId="12" xfId="3" applyNumberFormat="1" applyFont="1" applyFill="1" applyBorder="1" applyAlignment="1" applyProtection="1">
      <alignment vertical="center" wrapText="1"/>
    </xf>
    <xf numFmtId="49" fontId="27" fillId="0" borderId="14" xfId="3" applyNumberFormat="1" applyFont="1" applyFill="1" applyBorder="1" applyAlignment="1" applyProtection="1">
      <alignment horizontal="center" vertical="center" wrapText="1"/>
    </xf>
    <xf numFmtId="165" fontId="27" fillId="0" borderId="14" xfId="3" applyNumberFormat="1" applyFont="1" applyFill="1" applyBorder="1" applyAlignment="1" applyProtection="1">
      <alignment wrapText="1"/>
    </xf>
    <xf numFmtId="0" fontId="27" fillId="0" borderId="14" xfId="3" applyFont="1" applyBorder="1" applyProtection="1"/>
    <xf numFmtId="0" fontId="27" fillId="0" borderId="29" xfId="3" applyFont="1" applyBorder="1" applyProtection="1"/>
    <xf numFmtId="0" fontId="18" fillId="3" borderId="14" xfId="0" applyFont="1" applyFill="1" applyBorder="1" applyAlignment="1" applyProtection="1">
      <alignment horizontal="left" vertical="center" wrapText="1" indent="1"/>
    </xf>
    <xf numFmtId="0" fontId="0" fillId="3" borderId="30" xfId="0" applyFill="1" applyBorder="1" applyAlignment="1" applyProtection="1">
      <alignment horizontal="center"/>
    </xf>
    <xf numFmtId="0" fontId="29" fillId="3" borderId="30" xfId="0" applyFont="1" applyFill="1" applyBorder="1" applyAlignment="1" applyProtection="1">
      <alignment horizontal="center" wrapText="1"/>
    </xf>
    <xf numFmtId="4" fontId="0" fillId="3" borderId="12" xfId="0" applyNumberFormat="1" applyFill="1" applyBorder="1" applyAlignment="1" applyProtection="1">
      <alignment horizontal="center"/>
    </xf>
    <xf numFmtId="0" fontId="0" fillId="3" borderId="18" xfId="0" applyFill="1" applyBorder="1" applyAlignment="1" applyProtection="1">
      <alignment horizontal="center" wrapText="1"/>
    </xf>
    <xf numFmtId="14" fontId="0" fillId="3" borderId="30" xfId="0" applyNumberFormat="1" applyFill="1" applyBorder="1" applyAlignment="1" applyProtection="1">
      <alignment horizontal="center"/>
    </xf>
    <xf numFmtId="49" fontId="0" fillId="3" borderId="30" xfId="0" applyNumberFormat="1" applyFill="1" applyBorder="1" applyAlignment="1" applyProtection="1">
      <alignment horizontal="center"/>
    </xf>
    <xf numFmtId="0" fontId="11" fillId="6" borderId="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indent="1"/>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 fontId="3" fillId="2" borderId="30" xfId="0" applyNumberFormat="1" applyFont="1" applyFill="1" applyBorder="1" applyAlignment="1" applyProtection="1">
      <alignment horizontal="center"/>
    </xf>
    <xf numFmtId="4" fontId="0" fillId="2" borderId="18" xfId="0" applyNumberFormat="1" applyFill="1" applyBorder="1" applyProtection="1"/>
    <xf numFmtId="0" fontId="0" fillId="2" borderId="14" xfId="0" applyFill="1" applyBorder="1" applyAlignment="1" applyProtection="1"/>
    <xf numFmtId="0" fontId="0" fillId="2" borderId="15" xfId="0" applyFill="1" applyBorder="1" applyAlignment="1" applyProtection="1"/>
    <xf numFmtId="4" fontId="3" fillId="2" borderId="38" xfId="0" applyNumberFormat="1" applyFont="1" applyFill="1" applyBorder="1" applyAlignment="1" applyProtection="1">
      <alignment horizontal="center"/>
    </xf>
    <xf numFmtId="0" fontId="6" fillId="2" borderId="32" xfId="0" applyFont="1" applyFill="1" applyBorder="1" applyAlignment="1" applyProtection="1">
      <alignment horizontal="left" vertical="center" wrapText="1" indent="1"/>
    </xf>
    <xf numFmtId="0" fontId="0" fillId="2" borderId="31" xfId="0" applyFill="1" applyBorder="1" applyAlignment="1" applyProtection="1">
      <alignment horizontal="center"/>
    </xf>
    <xf numFmtId="0" fontId="0" fillId="2" borderId="24" xfId="0" applyFill="1" applyBorder="1" applyAlignment="1" applyProtection="1">
      <alignment horizontal="center"/>
    </xf>
    <xf numFmtId="4" fontId="0" fillId="2" borderId="20" xfId="0" applyNumberFormat="1" applyFill="1" applyBorder="1" applyProtection="1"/>
    <xf numFmtId="0" fontId="0" fillId="2" borderId="31" xfId="0" applyFill="1" applyBorder="1" applyAlignment="1" applyProtection="1"/>
    <xf numFmtId="0" fontId="0" fillId="2" borderId="24" xfId="0" applyFill="1" applyBorder="1" applyAlignment="1" applyProtection="1"/>
    <xf numFmtId="4" fontId="3" fillId="2" borderId="12" xfId="0" applyNumberFormat="1" applyFont="1" applyFill="1" applyBorder="1" applyAlignment="1" applyProtection="1">
      <alignment horizontal="center"/>
    </xf>
    <xf numFmtId="0" fontId="11" fillId="10" borderId="16" xfId="0" applyFont="1" applyFill="1" applyBorder="1" applyAlignment="1" applyProtection="1">
      <alignment horizontal="center" vertical="center"/>
    </xf>
    <xf numFmtId="0" fontId="20" fillId="10" borderId="17" xfId="0" applyFont="1" applyFill="1" applyBorder="1" applyAlignment="1" applyProtection="1">
      <alignment horizontal="left" vertical="center" wrapText="1"/>
    </xf>
    <xf numFmtId="0" fontId="20" fillId="10" borderId="52" xfId="0" applyFont="1" applyFill="1" applyBorder="1" applyAlignment="1" applyProtection="1">
      <alignment horizontal="center" vertical="center" wrapText="1"/>
    </xf>
    <xf numFmtId="0" fontId="17" fillId="10" borderId="49" xfId="0" applyFont="1" applyFill="1" applyBorder="1" applyAlignment="1" applyProtection="1">
      <alignment horizontal="center" wrapText="1"/>
    </xf>
    <xf numFmtId="0" fontId="17" fillId="10" borderId="4" xfId="0" applyFont="1" applyFill="1" applyBorder="1" applyAlignment="1" applyProtection="1">
      <alignment horizontal="center" wrapText="1"/>
    </xf>
    <xf numFmtId="0" fontId="17" fillId="10" borderId="50" xfId="0" applyFont="1" applyFill="1" applyBorder="1" applyAlignment="1" applyProtection="1">
      <alignment horizontal="center" wrapText="1"/>
    </xf>
    <xf numFmtId="4" fontId="20" fillId="10" borderId="52" xfId="0" applyNumberFormat="1" applyFont="1" applyFill="1" applyBorder="1" applyAlignment="1" applyProtection="1">
      <alignment horizontal="center" vertical="center" wrapText="1"/>
    </xf>
    <xf numFmtId="4" fontId="20" fillId="10" borderId="53" xfId="0" applyNumberFormat="1" applyFont="1" applyFill="1" applyBorder="1" applyAlignment="1" applyProtection="1">
      <alignment horizontal="center" vertical="center" wrapText="1"/>
    </xf>
    <xf numFmtId="0" fontId="19" fillId="10" borderId="34" xfId="0" applyFont="1" applyFill="1" applyBorder="1" applyAlignment="1" applyProtection="1">
      <alignment wrapText="1"/>
    </xf>
    <xf numFmtId="0" fontId="19" fillId="10" borderId="0" xfId="0" applyFont="1" applyFill="1" applyBorder="1" applyAlignment="1" applyProtection="1">
      <alignment wrapText="1"/>
    </xf>
    <xf numFmtId="0" fontId="19" fillId="10" borderId="35" xfId="0" applyFont="1" applyFill="1" applyBorder="1" applyAlignment="1" applyProtection="1">
      <alignment wrapText="1"/>
    </xf>
    <xf numFmtId="0" fontId="19" fillId="10" borderId="34" xfId="0" applyFont="1" applyFill="1" applyBorder="1" applyAlignment="1" applyProtection="1">
      <alignment vertical="top" wrapText="1"/>
    </xf>
    <xf numFmtId="0" fontId="19" fillId="10" borderId="0" xfId="0" applyFont="1" applyFill="1" applyBorder="1" applyAlignment="1" applyProtection="1">
      <alignment vertical="top" wrapText="1"/>
    </xf>
    <xf numFmtId="0" fontId="19" fillId="10" borderId="35" xfId="0" applyFont="1" applyFill="1" applyBorder="1" applyAlignment="1" applyProtection="1">
      <alignment vertical="top" wrapText="1"/>
    </xf>
    <xf numFmtId="4" fontId="0" fillId="4" borderId="30" xfId="0" applyNumberFormat="1" applyFill="1" applyBorder="1" applyAlignment="1" applyProtection="1">
      <alignment horizontal="center"/>
    </xf>
    <xf numFmtId="4" fontId="0" fillId="4" borderId="12" xfId="0" applyNumberFormat="1" applyFill="1" applyBorder="1" applyAlignment="1" applyProtection="1">
      <alignment horizontal="center"/>
    </xf>
    <xf numFmtId="4" fontId="19" fillId="10" borderId="34" xfId="0" applyNumberFormat="1" applyFont="1" applyFill="1" applyBorder="1" applyProtection="1"/>
    <xf numFmtId="4" fontId="0" fillId="4" borderId="38" xfId="0" applyNumberFormat="1" applyFill="1" applyBorder="1" applyAlignment="1" applyProtection="1">
      <alignment horizontal="center"/>
    </xf>
    <xf numFmtId="4" fontId="0" fillId="4" borderId="15" xfId="0" applyNumberFormat="1" applyFill="1" applyBorder="1" applyAlignment="1" applyProtection="1">
      <alignment horizontal="center"/>
    </xf>
    <xf numFmtId="0" fontId="3" fillId="10" borderId="0" xfId="0" applyFont="1" applyFill="1" applyBorder="1" applyAlignment="1" applyProtection="1">
      <alignment vertical="center" wrapText="1"/>
    </xf>
    <xf numFmtId="0" fontId="3" fillId="10" borderId="35" xfId="0" applyFont="1" applyFill="1" applyBorder="1" applyAlignment="1" applyProtection="1">
      <alignment vertical="center" wrapText="1"/>
    </xf>
    <xf numFmtId="10" fontId="0" fillId="4" borderId="30" xfId="0" applyNumberFormat="1" applyFill="1" applyBorder="1" applyAlignment="1" applyProtection="1">
      <alignment horizontal="center" wrapText="1"/>
    </xf>
    <xf numFmtId="10" fontId="0" fillId="4" borderId="38" xfId="0" applyNumberFormat="1" applyFill="1" applyBorder="1" applyAlignment="1" applyProtection="1">
      <alignment horizontal="center" wrapText="1"/>
    </xf>
    <xf numFmtId="4" fontId="0" fillId="4" borderId="30" xfId="0" applyNumberFormat="1" applyFont="1" applyFill="1" applyBorder="1" applyAlignment="1" applyProtection="1">
      <alignment horizontal="center"/>
    </xf>
    <xf numFmtId="4" fontId="0" fillId="4" borderId="12" xfId="0" applyNumberFormat="1" applyFont="1" applyFill="1" applyBorder="1" applyAlignment="1" applyProtection="1">
      <alignment horizontal="center"/>
    </xf>
    <xf numFmtId="4" fontId="0" fillId="4" borderId="38" xfId="0" applyNumberFormat="1" applyFont="1" applyFill="1" applyBorder="1" applyAlignment="1" applyProtection="1">
      <alignment horizontal="center"/>
    </xf>
    <xf numFmtId="4" fontId="19" fillId="10" borderId="34" xfId="1" applyNumberFormat="1" applyFont="1" applyFill="1" applyBorder="1" applyProtection="1"/>
    <xf numFmtId="0" fontId="9" fillId="10" borderId="0" xfId="0" applyFont="1" applyFill="1" applyBorder="1" applyAlignment="1" applyProtection="1">
      <alignment horizontal="left" vertical="center"/>
    </xf>
    <xf numFmtId="4" fontId="0" fillId="4" borderId="37" xfId="0" applyNumberFormat="1" applyFill="1" applyBorder="1" applyAlignment="1" applyProtection="1">
      <alignment horizontal="center"/>
    </xf>
    <xf numFmtId="4" fontId="0" fillId="4" borderId="46" xfId="0" applyNumberFormat="1" applyFill="1" applyBorder="1" applyAlignment="1" applyProtection="1">
      <alignment horizontal="center"/>
    </xf>
    <xf numFmtId="49" fontId="27" fillId="6" borderId="18" xfId="3" applyNumberFormat="1" applyFont="1" applyFill="1" applyBorder="1" applyAlignment="1" applyProtection="1">
      <alignment horizontal="right" vertical="center" wrapText="1"/>
    </xf>
    <xf numFmtId="49" fontId="27" fillId="0" borderId="14" xfId="3" applyNumberFormat="1" applyFont="1" applyFill="1" applyBorder="1" applyAlignment="1" applyProtection="1">
      <alignment vertical="center" wrapText="1"/>
    </xf>
    <xf numFmtId="0" fontId="24" fillId="10" borderId="20" xfId="0" applyFont="1" applyFill="1" applyBorder="1" applyAlignment="1" applyProtection="1">
      <alignment horizontal="center" vertical="center"/>
    </xf>
    <xf numFmtId="0" fontId="21" fillId="10" borderId="30" xfId="0" applyFont="1" applyFill="1" applyBorder="1" applyAlignment="1" applyProtection="1">
      <alignment horizontal="center" vertical="center" wrapText="1"/>
    </xf>
    <xf numFmtId="0" fontId="20" fillId="10" borderId="30" xfId="0" applyFont="1" applyFill="1" applyBorder="1" applyAlignment="1" applyProtection="1">
      <alignment horizontal="center" vertical="center" wrapText="1"/>
    </xf>
    <xf numFmtId="0" fontId="21" fillId="10" borderId="34" xfId="0" applyFont="1" applyFill="1" applyBorder="1" applyAlignment="1" applyProtection="1">
      <alignment horizontal="center" vertical="center" wrapText="1"/>
    </xf>
    <xf numFmtId="0" fontId="25" fillId="10" borderId="0" xfId="0" applyFont="1" applyFill="1" applyBorder="1" applyAlignment="1" applyProtection="1">
      <alignment vertical="center" wrapText="1"/>
    </xf>
    <xf numFmtId="0" fontId="21" fillId="10" borderId="33" xfId="0" applyFont="1" applyFill="1" applyBorder="1" applyAlignment="1" applyProtection="1">
      <alignment horizontal="center" vertical="center" wrapText="1"/>
    </xf>
    <xf numFmtId="0" fontId="20" fillId="10" borderId="33" xfId="0" applyFont="1" applyFill="1" applyBorder="1" applyAlignment="1" applyProtection="1">
      <alignment horizontal="center" vertical="center" wrapText="1"/>
    </xf>
    <xf numFmtId="0" fontId="20" fillId="10" borderId="3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xf>
    <xf numFmtId="1" fontId="0" fillId="4" borderId="30"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4" borderId="38" xfId="0" applyNumberFormat="1" applyFill="1" applyBorder="1" applyAlignment="1" applyProtection="1">
      <alignment horizontal="center"/>
    </xf>
    <xf numFmtId="0" fontId="11" fillId="2" borderId="11" xfId="0" applyFont="1" applyFill="1" applyBorder="1" applyAlignment="1" applyProtection="1">
      <alignment horizontal="center" vertical="center"/>
    </xf>
    <xf numFmtId="1" fontId="0" fillId="4" borderId="44" xfId="0" applyNumberFormat="1" applyFill="1" applyBorder="1" applyAlignment="1" applyProtection="1">
      <alignment horizontal="center"/>
    </xf>
    <xf numFmtId="10" fontId="0" fillId="4" borderId="44" xfId="0" applyNumberFormat="1" applyFill="1" applyBorder="1" applyAlignment="1" applyProtection="1">
      <alignment horizontal="center"/>
    </xf>
    <xf numFmtId="10" fontId="0" fillId="4" borderId="45" xfId="0" applyNumberFormat="1" applyFill="1" applyBorder="1" applyAlignment="1" applyProtection="1">
      <alignment horizontal="center"/>
    </xf>
    <xf numFmtId="0" fontId="11" fillId="0" borderId="0" xfId="0" applyFont="1" applyAlignment="1" applyProtection="1">
      <alignment horizontal="center" vertical="center"/>
    </xf>
    <xf numFmtId="0" fontId="0" fillId="0" borderId="0" xfId="0" applyProtection="1"/>
    <xf numFmtId="4" fontId="0" fillId="0" borderId="0" xfId="0" applyNumberFormat="1" applyProtection="1"/>
    <xf numFmtId="4" fontId="0" fillId="0" borderId="0" xfId="0" applyNumberFormat="1" applyBorder="1" applyProtection="1"/>
    <xf numFmtId="0" fontId="14" fillId="12" borderId="21" xfId="0" applyFont="1" applyFill="1" applyBorder="1" applyAlignment="1" applyProtection="1">
      <alignment horizontal="center" vertical="center" wrapText="1"/>
    </xf>
    <xf numFmtId="0" fontId="14" fillId="12" borderId="39" xfId="0" applyFont="1" applyFill="1" applyBorder="1" applyAlignment="1" applyProtection="1">
      <alignment horizontal="center" vertical="center" wrapText="1"/>
    </xf>
    <xf numFmtId="4" fontId="14" fillId="12" borderId="39" xfId="0" applyNumberFormat="1" applyFont="1" applyFill="1" applyBorder="1" applyAlignment="1" applyProtection="1">
      <alignment horizontal="center" vertical="center" wrapText="1"/>
    </xf>
    <xf numFmtId="4" fontId="14" fillId="12" borderId="40" xfId="0" applyNumberFormat="1" applyFont="1" applyFill="1" applyBorder="1" applyAlignment="1" applyProtection="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8" fillId="3" borderId="12" xfId="0" applyFont="1" applyFill="1" applyBorder="1" applyAlignment="1" applyProtection="1">
      <alignment horizontal="left" vertical="center" wrapText="1" indent="1"/>
      <protection locked="0"/>
    </xf>
    <xf numFmtId="4" fontId="0" fillId="4" borderId="36" xfId="0" applyNumberFormat="1" applyFill="1" applyBorder="1" applyProtection="1"/>
    <xf numFmtId="0" fontId="27" fillId="0" borderId="0" xfId="3" applyFont="1" applyFill="1" applyProtection="1"/>
    <xf numFmtId="0" fontId="33" fillId="3" borderId="57" xfId="3" applyFont="1" applyFill="1" applyBorder="1" applyProtection="1"/>
    <xf numFmtId="0" fontId="33" fillId="3" borderId="0" xfId="3" applyFont="1" applyFill="1" applyBorder="1" applyProtection="1"/>
    <xf numFmtId="0" fontId="34" fillId="0" borderId="0" xfId="3" applyFont="1" applyFill="1" applyBorder="1" applyAlignment="1" applyProtection="1">
      <alignment horizontal="center" vertical="center" wrapText="1"/>
    </xf>
    <xf numFmtId="0" fontId="33" fillId="4" borderId="57" xfId="3" applyFont="1" applyFill="1" applyBorder="1" applyAlignment="1" applyProtection="1">
      <alignment horizontal="right" vertical="center"/>
    </xf>
    <xf numFmtId="0" fontId="34" fillId="0" borderId="6" xfId="3" applyFont="1" applyFill="1" applyBorder="1" applyAlignment="1" applyProtection="1">
      <alignment vertical="center" wrapText="1"/>
    </xf>
    <xf numFmtId="166" fontId="22" fillId="10" borderId="57" xfId="3" applyNumberFormat="1" applyFont="1" applyFill="1" applyBorder="1" applyAlignment="1" applyProtection="1">
      <alignment horizontal="center" vertical="center"/>
    </xf>
    <xf numFmtId="166" fontId="22" fillId="2" borderId="57" xfId="3" applyNumberFormat="1" applyFont="1" applyFill="1" applyBorder="1" applyAlignment="1" applyProtection="1">
      <alignment horizontal="center" vertical="center"/>
    </xf>
    <xf numFmtId="0" fontId="34" fillId="0" borderId="0" xfId="3" applyFont="1" applyFill="1" applyBorder="1" applyAlignment="1" applyProtection="1">
      <alignment vertical="center" wrapText="1"/>
    </xf>
    <xf numFmtId="166" fontId="22" fillId="7" borderId="57" xfId="3" applyNumberFormat="1" applyFont="1" applyFill="1" applyBorder="1" applyAlignment="1" applyProtection="1">
      <alignment horizontal="center" vertical="center"/>
    </xf>
    <xf numFmtId="166" fontId="22" fillId="9" borderId="57" xfId="3" applyNumberFormat="1" applyFont="1" applyFill="1" applyBorder="1" applyAlignment="1" applyProtection="1">
      <alignment horizontal="center" vertical="center"/>
    </xf>
    <xf numFmtId="166" fontId="22" fillId="8" borderId="57" xfId="3" applyNumberFormat="1" applyFont="1" applyFill="1" applyBorder="1" applyAlignment="1" applyProtection="1">
      <alignment horizontal="center" vertical="center"/>
    </xf>
    <xf numFmtId="166" fontId="22" fillId="5" borderId="57" xfId="3" applyNumberFormat="1" applyFont="1" applyFill="1" applyBorder="1" applyAlignment="1" applyProtection="1">
      <alignment horizontal="center" vertical="center"/>
    </xf>
    <xf numFmtId="166" fontId="22" fillId="6" borderId="57" xfId="3" applyNumberFormat="1" applyFont="1" applyFill="1" applyBorder="1" applyAlignment="1" applyProtection="1">
      <alignment horizontal="center" vertical="center"/>
    </xf>
    <xf numFmtId="166" fontId="22" fillId="13" borderId="57" xfId="3" applyNumberFormat="1" applyFont="1" applyFill="1" applyBorder="1" applyAlignment="1" applyProtection="1">
      <alignment horizontal="center" vertical="center"/>
    </xf>
    <xf numFmtId="166" fontId="22" fillId="12" borderId="57" xfId="3" applyNumberFormat="1" applyFont="1" applyFill="1" applyBorder="1" applyAlignment="1" applyProtection="1">
      <alignment horizontal="center" vertical="center"/>
    </xf>
    <xf numFmtId="0" fontId="35" fillId="0" borderId="0" xfId="3" applyFont="1" applyFill="1" applyBorder="1" applyAlignment="1" applyProtection="1">
      <alignment vertical="center" wrapText="1"/>
    </xf>
    <xf numFmtId="0" fontId="35" fillId="0" borderId="6" xfId="3" applyFont="1" applyFill="1" applyBorder="1" applyAlignment="1" applyProtection="1">
      <alignment vertical="center" wrapText="1"/>
    </xf>
    <xf numFmtId="0" fontId="35" fillId="0" borderId="35" xfId="3" applyFont="1" applyFill="1" applyBorder="1" applyAlignment="1" applyProtection="1">
      <alignment vertical="center" wrapText="1"/>
    </xf>
    <xf numFmtId="0" fontId="34" fillId="0" borderId="35" xfId="3" applyFont="1" applyFill="1" applyBorder="1" applyAlignment="1" applyProtection="1">
      <alignment horizontal="center" vertical="center" wrapText="1"/>
    </xf>
    <xf numFmtId="0" fontId="34" fillId="0" borderId="35" xfId="3" applyFont="1" applyFill="1" applyBorder="1" applyAlignment="1" applyProtection="1">
      <alignment vertical="center" wrapText="1"/>
    </xf>
    <xf numFmtId="0" fontId="33" fillId="0" borderId="31" xfId="3" applyFont="1" applyFill="1" applyBorder="1" applyProtection="1"/>
    <xf numFmtId="0" fontId="33" fillId="0" borderId="24" xfId="3" applyFont="1" applyFill="1" applyBorder="1" applyProtection="1"/>
    <xf numFmtId="0" fontId="35" fillId="0" borderId="0" xfId="3" applyFont="1" applyFill="1" applyBorder="1" applyAlignment="1" applyProtection="1">
      <alignment vertical="center"/>
    </xf>
    <xf numFmtId="4" fontId="0" fillId="0" borderId="38" xfId="0" applyNumberFormat="1" applyBorder="1" applyAlignment="1" applyProtection="1">
      <alignment horizontal="center"/>
      <protection locked="0"/>
    </xf>
    <xf numFmtId="0" fontId="3" fillId="10" borderId="31" xfId="0" applyFont="1" applyFill="1" applyBorder="1" applyAlignment="1" applyProtection="1">
      <alignment vertical="center" wrapText="1"/>
    </xf>
    <xf numFmtId="4" fontId="19" fillId="10" borderId="0" xfId="0" applyNumberFormat="1" applyFont="1" applyFill="1" applyBorder="1" applyProtection="1"/>
    <xf numFmtId="4" fontId="36" fillId="4" borderId="58" xfId="0" applyNumberFormat="1" applyFont="1" applyFill="1" applyBorder="1" applyAlignment="1" applyProtection="1">
      <alignment horizontal="center"/>
    </xf>
    <xf numFmtId="4" fontId="36" fillId="4" borderId="33" xfId="0" applyNumberFormat="1" applyFont="1" applyFill="1" applyBorder="1" applyAlignment="1" applyProtection="1">
      <alignment horizontal="center" wrapText="1"/>
    </xf>
    <xf numFmtId="4" fontId="36" fillId="4" borderId="41" xfId="0" applyNumberFormat="1" applyFont="1" applyFill="1" applyBorder="1" applyAlignment="1" applyProtection="1">
      <alignment horizontal="center" wrapText="1"/>
    </xf>
    <xf numFmtId="0" fontId="0" fillId="11" borderId="0" xfId="0" applyFill="1" applyProtection="1"/>
    <xf numFmtId="4" fontId="0" fillId="11" borderId="0" xfId="0" applyNumberFormat="1" applyFill="1" applyAlignment="1" applyProtection="1">
      <alignment horizontal="center"/>
    </xf>
    <xf numFmtId="0" fontId="33" fillId="0" borderId="47" xfId="3" applyFont="1" applyFill="1" applyBorder="1" applyProtection="1"/>
    <xf numFmtId="0" fontId="33" fillId="0" borderId="23" xfId="3" applyFont="1" applyFill="1" applyBorder="1" applyProtection="1"/>
    <xf numFmtId="0" fontId="41" fillId="0" borderId="0" xfId="3" applyFont="1" applyFill="1" applyProtection="1"/>
    <xf numFmtId="0" fontId="42" fillId="0" borderId="0" xfId="3" applyFont="1" applyFill="1" applyProtection="1"/>
    <xf numFmtId="0" fontId="33" fillId="0" borderId="46" xfId="3" applyFont="1" applyFill="1" applyBorder="1" applyProtection="1"/>
    <xf numFmtId="0" fontId="33" fillId="0" borderId="34" xfId="3" applyFont="1" applyFill="1" applyBorder="1" applyProtection="1"/>
    <xf numFmtId="0" fontId="33" fillId="0" borderId="32" xfId="3" applyFont="1" applyFill="1" applyBorder="1" applyProtection="1"/>
    <xf numFmtId="0" fontId="43" fillId="0" borderId="0" xfId="0" applyFont="1"/>
    <xf numFmtId="0" fontId="0" fillId="0" borderId="0" xfId="0" applyFill="1" applyProtection="1">
      <protection locked="0"/>
    </xf>
    <xf numFmtId="4" fontId="3" fillId="16" borderId="31" xfId="0" applyNumberFormat="1" applyFont="1" applyFill="1" applyBorder="1" applyAlignment="1" applyProtection="1">
      <alignment horizontal="center"/>
    </xf>
    <xf numFmtId="4" fontId="0" fillId="16" borderId="20" xfId="0" applyNumberFormat="1" applyFill="1" applyBorder="1" applyProtection="1"/>
    <xf numFmtId="0" fontId="0" fillId="16" borderId="31" xfId="0" applyFill="1" applyBorder="1" applyAlignment="1" applyProtection="1"/>
    <xf numFmtId="4" fontId="3" fillId="16" borderId="55" xfId="0" applyNumberFormat="1" applyFont="1" applyFill="1" applyBorder="1" applyAlignment="1" applyProtection="1">
      <alignment horizontal="center"/>
    </xf>
    <xf numFmtId="0" fontId="44" fillId="0" borderId="63" xfId="0" applyFont="1" applyFill="1" applyBorder="1" applyAlignment="1" applyProtection="1">
      <alignment vertical="center"/>
    </xf>
    <xf numFmtId="0" fontId="0" fillId="16" borderId="14" xfId="0" applyFill="1" applyBorder="1" applyAlignment="1" applyProtection="1">
      <alignment horizontal="center"/>
    </xf>
    <xf numFmtId="4" fontId="0" fillId="16" borderId="14" xfId="0" applyNumberFormat="1" applyFill="1" applyBorder="1" applyAlignment="1" applyProtection="1">
      <alignment horizontal="center"/>
    </xf>
    <xf numFmtId="0" fontId="0" fillId="16" borderId="18" xfId="0" applyFill="1" applyBorder="1" applyAlignment="1" applyProtection="1">
      <alignment horizontal="center"/>
    </xf>
    <xf numFmtId="4" fontId="0" fillId="16" borderId="29" xfId="0" applyNumberFormat="1" applyFill="1" applyBorder="1" applyAlignment="1" applyProtection="1">
      <alignment horizontal="center"/>
    </xf>
    <xf numFmtId="0" fontId="6" fillId="16" borderId="12" xfId="0" applyFont="1" applyFill="1" applyBorder="1" applyAlignment="1" applyProtection="1">
      <alignment horizontal="left" vertical="center" wrapText="1" indent="1"/>
    </xf>
    <xf numFmtId="0" fontId="18" fillId="3" borderId="30" xfId="0" applyFont="1" applyFill="1" applyBorder="1" applyAlignment="1" applyProtection="1">
      <alignment horizontal="left" vertical="center" wrapText="1" indent="1"/>
      <protection locked="0"/>
    </xf>
    <xf numFmtId="0" fontId="12" fillId="3" borderId="12" xfId="0" applyFont="1" applyFill="1" applyBorder="1" applyAlignment="1" applyProtection="1">
      <alignment horizontal="left" vertical="center" wrapText="1" indent="1"/>
    </xf>
    <xf numFmtId="0" fontId="55" fillId="0" borderId="60" xfId="0" applyFont="1" applyBorder="1" applyAlignment="1">
      <alignment horizontal="justify" vertical="center" wrapText="1"/>
    </xf>
    <xf numFmtId="0" fontId="53" fillId="0" borderId="60" xfId="0" applyFont="1" applyBorder="1" applyAlignment="1">
      <alignment vertical="center" wrapText="1"/>
    </xf>
    <xf numFmtId="0" fontId="57" fillId="0" borderId="60" xfId="0" applyFont="1" applyBorder="1" applyAlignment="1">
      <alignment horizontal="justify" vertical="center" wrapText="1"/>
    </xf>
    <xf numFmtId="0" fontId="29" fillId="3" borderId="15" xfId="0" applyFont="1" applyFill="1" applyBorder="1" applyAlignment="1" applyProtection="1">
      <alignment horizontal="center" wrapText="1"/>
      <protection locked="0"/>
    </xf>
    <xf numFmtId="49" fontId="0" fillId="3" borderId="15" xfId="0" applyNumberFormat="1" applyFill="1" applyBorder="1" applyAlignment="1" applyProtection="1">
      <alignment horizontal="center"/>
      <protection locked="0"/>
    </xf>
    <xf numFmtId="4" fontId="0" fillId="3" borderId="15" xfId="0" applyNumberFormat="1" applyFill="1" applyBorder="1" applyAlignment="1" applyProtection="1">
      <alignment horizontal="center"/>
      <protection locked="0"/>
    </xf>
    <xf numFmtId="0" fontId="0" fillId="16" borderId="47" xfId="0" applyFill="1" applyBorder="1" applyAlignment="1" applyProtection="1">
      <alignment horizontal="center"/>
    </xf>
    <xf numFmtId="0" fontId="0" fillId="16" borderId="54" xfId="0" applyFill="1" applyBorder="1" applyAlignment="1" applyProtection="1">
      <alignment horizontal="center"/>
    </xf>
    <xf numFmtId="0" fontId="6" fillId="16" borderId="47" xfId="0" applyFont="1" applyFill="1" applyBorder="1" applyAlignment="1" applyProtection="1">
      <alignment horizontal="center" vertical="center" wrapText="1"/>
    </xf>
    <xf numFmtId="4" fontId="0" fillId="16" borderId="47" xfId="0" applyNumberFormat="1" applyFill="1" applyBorder="1" applyAlignment="1" applyProtection="1">
      <alignment horizontal="center"/>
    </xf>
    <xf numFmtId="4" fontId="0" fillId="16" borderId="54" xfId="0" applyNumberFormat="1" applyFill="1" applyBorder="1" applyAlignment="1" applyProtection="1">
      <alignment horizontal="center"/>
    </xf>
    <xf numFmtId="0" fontId="6" fillId="16" borderId="46" xfId="0" applyFont="1" applyFill="1" applyBorder="1" applyAlignment="1" applyProtection="1">
      <alignment horizontal="center" vertical="center" wrapText="1"/>
    </xf>
    <xf numFmtId="4" fontId="0" fillId="16" borderId="23" xfId="0" applyNumberFormat="1" applyFill="1" applyBorder="1" applyAlignment="1" applyProtection="1">
      <alignment horizontal="center"/>
    </xf>
    <xf numFmtId="4" fontId="0" fillId="3" borderId="30" xfId="0" applyNumberFormat="1" applyFill="1" applyBorder="1" applyAlignment="1" applyProtection="1">
      <alignment horizontal="center"/>
    </xf>
    <xf numFmtId="0" fontId="10" fillId="3" borderId="14" xfId="0" applyFont="1" applyFill="1" applyBorder="1" applyAlignment="1" applyProtection="1">
      <alignment horizontal="left" vertical="center" wrapText="1" indent="1"/>
      <protection locked="0"/>
    </xf>
    <xf numFmtId="0" fontId="9" fillId="2" borderId="12" xfId="0" applyFont="1" applyFill="1" applyBorder="1" applyAlignment="1" applyProtection="1">
      <alignment horizontal="left" vertical="center" wrapText="1" indent="1"/>
    </xf>
    <xf numFmtId="0" fontId="53" fillId="0" borderId="60" xfId="0" applyFont="1" applyBorder="1" applyAlignment="1">
      <alignment horizontal="justify" vertical="center" wrapText="1"/>
    </xf>
    <xf numFmtId="0" fontId="54" fillId="0" borderId="60" xfId="0" applyFont="1" applyBorder="1" applyAlignment="1">
      <alignment horizontal="center" vertical="center" wrapText="1"/>
    </xf>
    <xf numFmtId="0" fontId="53" fillId="0" borderId="60" xfId="0" quotePrefix="1" applyFont="1" applyBorder="1" applyAlignment="1">
      <alignment horizontal="justify" vertical="center" wrapText="1"/>
    </xf>
    <xf numFmtId="0" fontId="53" fillId="0" borderId="61" xfId="0" applyFont="1" applyBorder="1" applyAlignment="1">
      <alignment horizontal="center" vertical="center" wrapText="1"/>
    </xf>
    <xf numFmtId="0" fontId="54" fillId="0" borderId="62" xfId="0" applyFont="1" applyBorder="1" applyAlignment="1">
      <alignment horizontal="center" vertical="center" wrapText="1"/>
    </xf>
    <xf numFmtId="0" fontId="53" fillId="0" borderId="62" xfId="0" applyFont="1" applyBorder="1" applyAlignment="1">
      <alignment horizontal="center" vertical="center" wrapText="1"/>
    </xf>
    <xf numFmtId="0" fontId="59" fillId="0" borderId="60" xfId="0" applyFont="1" applyBorder="1" applyAlignment="1">
      <alignment horizontal="justify" vertical="center" wrapText="1"/>
    </xf>
    <xf numFmtId="0" fontId="53" fillId="17" borderId="7" xfId="0" applyFont="1" applyFill="1" applyBorder="1" applyAlignment="1">
      <alignment horizontal="justify" vertical="center" wrapText="1"/>
    </xf>
    <xf numFmtId="4" fontId="0" fillId="3" borderId="38" xfId="0" applyNumberFormat="1" applyFill="1" applyBorder="1" applyAlignment="1" applyProtection="1">
      <alignment horizontal="center"/>
    </xf>
    <xf numFmtId="0" fontId="57" fillId="0" borderId="60" xfId="0" quotePrefix="1" applyFont="1" applyBorder="1" applyAlignment="1">
      <alignment horizontal="justify" vertical="center" wrapText="1"/>
    </xf>
    <xf numFmtId="0" fontId="55" fillId="0" borderId="60" xfId="0" quotePrefix="1" applyFont="1" applyBorder="1" applyAlignment="1">
      <alignment horizontal="justify" vertical="center" wrapText="1"/>
    </xf>
    <xf numFmtId="0" fontId="55" fillId="0" borderId="7" xfId="0" applyFont="1" applyBorder="1" applyAlignment="1">
      <alignment horizontal="justify" vertical="center" wrapText="1"/>
    </xf>
    <xf numFmtId="0" fontId="55" fillId="0" borderId="57" xfId="0" applyFont="1" applyBorder="1" applyAlignment="1">
      <alignment horizontal="justify" vertical="center" wrapText="1"/>
    </xf>
    <xf numFmtId="0" fontId="62" fillId="18" borderId="42" xfId="0" applyFont="1" applyFill="1" applyBorder="1" applyAlignment="1" applyProtection="1">
      <alignment horizontal="center" vertical="center" wrapText="1"/>
    </xf>
    <xf numFmtId="0" fontId="62" fillId="18" borderId="39" xfId="0" applyFont="1" applyFill="1" applyBorder="1" applyAlignment="1" applyProtection="1">
      <alignment horizontal="center" vertical="center" wrapText="1"/>
    </xf>
    <xf numFmtId="0" fontId="63" fillId="18" borderId="39" xfId="0" applyFont="1" applyFill="1" applyBorder="1" applyAlignment="1" applyProtection="1">
      <alignment horizontal="center" vertical="center" wrapText="1"/>
    </xf>
    <xf numFmtId="4" fontId="63" fillId="18" borderId="39" xfId="0" applyNumberFormat="1" applyFont="1" applyFill="1" applyBorder="1" applyAlignment="1" applyProtection="1">
      <alignment horizontal="center" vertical="center" wrapText="1"/>
    </xf>
    <xf numFmtId="4" fontId="63" fillId="18" borderId="27" xfId="0" applyNumberFormat="1" applyFont="1" applyFill="1" applyBorder="1" applyAlignment="1" applyProtection="1">
      <alignment horizontal="center" vertical="center" wrapText="1"/>
    </xf>
    <xf numFmtId="0" fontId="53" fillId="0" borderId="7" xfId="0" quotePrefix="1" applyFont="1" applyBorder="1" applyAlignment="1">
      <alignment horizontal="justify" vertical="center" wrapText="1"/>
    </xf>
    <xf numFmtId="0" fontId="16" fillId="13" borderId="3" xfId="0" applyFont="1" applyFill="1" applyBorder="1" applyAlignment="1" applyProtection="1">
      <alignment horizontal="center" vertical="center" wrapText="1"/>
    </xf>
    <xf numFmtId="0" fontId="17" fillId="13" borderId="4" xfId="0" applyFont="1" applyFill="1" applyBorder="1" applyAlignment="1" applyProtection="1">
      <alignment vertical="center"/>
    </xf>
    <xf numFmtId="0" fontId="17" fillId="13" borderId="5" xfId="0" applyFont="1" applyFill="1" applyBorder="1" applyAlignment="1" applyProtection="1">
      <alignment vertical="center"/>
    </xf>
    <xf numFmtId="0" fontId="3" fillId="4" borderId="30" xfId="0" applyFont="1" applyFill="1" applyBorder="1" applyAlignment="1" applyProtection="1">
      <alignment horizontal="left" vertical="center" wrapText="1" indent="1"/>
    </xf>
    <xf numFmtId="0" fontId="12" fillId="6" borderId="12" xfId="0" applyFont="1" applyFill="1" applyBorder="1" applyAlignment="1" applyProtection="1">
      <alignment horizontal="left" vertical="center" wrapText="1"/>
    </xf>
    <xf numFmtId="0" fontId="12" fillId="6" borderId="14" xfId="0" applyFont="1" applyFill="1" applyBorder="1" applyAlignment="1" applyProtection="1">
      <alignment horizontal="left" vertical="center" wrapText="1"/>
    </xf>
    <xf numFmtId="0" fontId="12" fillId="6" borderId="29" xfId="0" applyFont="1" applyFill="1" applyBorder="1" applyAlignment="1" applyProtection="1">
      <alignment horizontal="left" vertical="center" wrapText="1"/>
    </xf>
    <xf numFmtId="0" fontId="0" fillId="6" borderId="18" xfId="0" applyFill="1" applyBorder="1" applyAlignment="1" applyProtection="1">
      <alignment horizontal="center"/>
    </xf>
    <xf numFmtId="0" fontId="0" fillId="6" borderId="14" xfId="0" applyFill="1" applyBorder="1" applyAlignment="1" applyProtection="1">
      <alignment horizontal="center"/>
    </xf>
    <xf numFmtId="0" fontId="0" fillId="6" borderId="29" xfId="0" applyFill="1" applyBorder="1" applyAlignment="1" applyProtection="1">
      <alignment horizontal="center"/>
    </xf>
    <xf numFmtId="164" fontId="0" fillId="0" borderId="46" xfId="0" applyNumberFormat="1" applyFill="1" applyBorder="1" applyAlignment="1" applyProtection="1">
      <alignment horizontal="center" vertical="center" wrapText="1"/>
      <protection locked="0"/>
    </xf>
    <xf numFmtId="164" fontId="0" fillId="0" borderId="23" xfId="0" applyNumberFormat="1" applyFill="1" applyBorder="1" applyAlignment="1" applyProtection="1">
      <alignment horizontal="center" vertical="center" wrapText="1"/>
      <protection locked="0"/>
    </xf>
    <xf numFmtId="164" fontId="0" fillId="0" borderId="34" xfId="0" applyNumberFormat="1" applyFill="1" applyBorder="1" applyAlignment="1" applyProtection="1">
      <alignment horizontal="center" vertical="center" wrapText="1"/>
      <protection locked="0"/>
    </xf>
    <xf numFmtId="164" fontId="0" fillId="0" borderId="35"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4" xfId="0" applyNumberFormat="1" applyFill="1" applyBorder="1" applyAlignment="1" applyProtection="1">
      <alignment horizontal="center" vertical="center" wrapText="1"/>
      <protection locked="0"/>
    </xf>
    <xf numFmtId="0" fontId="37" fillId="4" borderId="32" xfId="2" applyFont="1" applyFill="1" applyBorder="1" applyAlignment="1" applyProtection="1">
      <alignment horizontal="left" vertical="center" wrapText="1" indent="1"/>
    </xf>
    <xf numFmtId="0" fontId="37" fillId="4" borderId="31" xfId="2" applyFont="1" applyFill="1" applyBorder="1" applyAlignment="1" applyProtection="1">
      <alignment horizontal="left" vertical="center" wrapText="1" indent="1"/>
    </xf>
    <xf numFmtId="0" fontId="37" fillId="4" borderId="24" xfId="2" applyFont="1" applyFill="1" applyBorder="1" applyAlignment="1" applyProtection="1">
      <alignment horizontal="left" vertical="center" wrapText="1" indent="1"/>
    </xf>
    <xf numFmtId="0" fontId="9" fillId="4" borderId="30" xfId="0" applyFont="1" applyFill="1" applyBorder="1" applyAlignment="1" applyProtection="1">
      <alignment horizontal="left" vertical="center" wrapText="1" indent="1"/>
    </xf>
    <xf numFmtId="0" fontId="9" fillId="4" borderId="12" xfId="0" applyFont="1" applyFill="1" applyBorder="1" applyAlignment="1" applyProtection="1">
      <alignment horizontal="left" vertical="center" wrapText="1" indent="1"/>
    </xf>
    <xf numFmtId="0" fontId="14" fillId="4" borderId="30" xfId="0" applyFont="1" applyFill="1" applyBorder="1" applyAlignment="1" applyProtection="1">
      <alignment horizontal="left" vertical="center" wrapText="1" indent="1"/>
    </xf>
    <xf numFmtId="10" fontId="0" fillId="3" borderId="30" xfId="1" applyNumberFormat="1" applyFont="1" applyFill="1" applyBorder="1" applyAlignment="1" applyProtection="1">
      <alignment horizontal="center"/>
    </xf>
    <xf numFmtId="10" fontId="0" fillId="3" borderId="38" xfId="1" applyNumberFormat="1" applyFont="1" applyFill="1" applyBorder="1" applyAlignment="1" applyProtection="1">
      <alignment horizontal="center"/>
    </xf>
    <xf numFmtId="10" fontId="0" fillId="3" borderId="30" xfId="1" applyNumberFormat="1" applyFont="1" applyFill="1" applyBorder="1" applyAlignment="1" applyProtection="1">
      <alignment horizontal="center" vertical="center"/>
    </xf>
    <xf numFmtId="10" fontId="0" fillId="3" borderId="12" xfId="1" applyNumberFormat="1" applyFont="1" applyFill="1" applyBorder="1" applyAlignment="1" applyProtection="1">
      <alignment horizontal="center" vertical="center"/>
    </xf>
    <xf numFmtId="0" fontId="16" fillId="8" borderId="3" xfId="0" applyFont="1" applyFill="1" applyBorder="1" applyAlignment="1" applyProtection="1">
      <alignment horizontal="center" vertical="center" wrapText="1"/>
    </xf>
    <xf numFmtId="0" fontId="17" fillId="8" borderId="4" xfId="0" applyFont="1" applyFill="1" applyBorder="1" applyAlignment="1" applyProtection="1">
      <alignment vertical="center"/>
    </xf>
    <xf numFmtId="0" fontId="17" fillId="8" borderId="5" xfId="0" applyFont="1" applyFill="1" applyBorder="1" applyAlignment="1" applyProtection="1">
      <alignment vertical="center"/>
    </xf>
    <xf numFmtId="0" fontId="16" fillId="7" borderId="27"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16" fillId="7" borderId="25" xfId="0" applyFont="1" applyFill="1" applyBorder="1" applyAlignment="1" applyProtection="1">
      <alignment horizontal="center" vertical="center" wrapText="1"/>
    </xf>
    <xf numFmtId="0" fontId="9" fillId="4" borderId="34" xfId="0" applyFont="1" applyFill="1" applyBorder="1" applyAlignment="1" applyProtection="1">
      <alignment horizontal="left" vertical="center" wrapText="1" indent="1"/>
    </xf>
    <xf numFmtId="0" fontId="9" fillId="4" borderId="0" xfId="0" applyFont="1" applyFill="1" applyBorder="1" applyAlignment="1" applyProtection="1">
      <alignment horizontal="left" vertical="center" wrapText="1" indent="1"/>
    </xf>
    <xf numFmtId="0" fontId="9" fillId="4" borderId="35" xfId="0" applyFont="1" applyFill="1" applyBorder="1" applyAlignment="1" applyProtection="1">
      <alignment horizontal="left" vertical="center" wrapText="1" indent="1"/>
    </xf>
    <xf numFmtId="0" fontId="23" fillId="4" borderId="34" xfId="2" applyFill="1" applyBorder="1" applyAlignment="1" applyProtection="1">
      <alignment horizontal="left" wrapText="1" indent="1"/>
    </xf>
    <xf numFmtId="0" fontId="23" fillId="4" borderId="0" xfId="2" applyFill="1" applyBorder="1" applyAlignment="1" applyProtection="1">
      <alignment horizontal="left" wrapText="1" indent="1"/>
    </xf>
    <xf numFmtId="0" fontId="23" fillId="4" borderId="35" xfId="2" applyFill="1" applyBorder="1" applyAlignment="1" applyProtection="1">
      <alignment horizontal="left" wrapText="1" indent="1"/>
    </xf>
    <xf numFmtId="0" fontId="9" fillId="4" borderId="14" xfId="0" applyFont="1" applyFill="1" applyBorder="1" applyAlignment="1" applyProtection="1">
      <alignment horizontal="left" vertical="center" wrapText="1" indent="1"/>
    </xf>
    <xf numFmtId="0" fontId="9" fillId="4" borderId="15" xfId="0" applyFont="1" applyFill="1" applyBorder="1" applyAlignment="1" applyProtection="1">
      <alignment horizontal="left" vertical="center" wrapText="1" indent="1"/>
    </xf>
    <xf numFmtId="0" fontId="9" fillId="4" borderId="46" xfId="0" applyFont="1" applyFill="1" applyBorder="1" applyAlignment="1" applyProtection="1">
      <alignment horizontal="left" vertical="center" wrapText="1" indent="1"/>
    </xf>
    <xf numFmtId="0" fontId="9" fillId="4" borderId="47" xfId="0" applyFont="1" applyFill="1" applyBorder="1" applyAlignment="1" applyProtection="1">
      <alignment horizontal="left" vertical="center" wrapText="1" indent="1"/>
    </xf>
    <xf numFmtId="0" fontId="9" fillId="4" borderId="23" xfId="0" applyFont="1" applyFill="1" applyBorder="1" applyAlignment="1" applyProtection="1">
      <alignment horizontal="left" vertical="center" wrapText="1" indent="1"/>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25" xfId="0" applyFont="1" applyBorder="1" applyAlignment="1" applyProtection="1">
      <alignment horizontal="left" vertical="top" wrapText="1" indent="1"/>
    </xf>
    <xf numFmtId="0" fontId="11" fillId="2" borderId="28"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6" fillId="16" borderId="12" xfId="0" applyFont="1" applyFill="1" applyBorder="1" applyAlignment="1" applyProtection="1">
      <alignment horizontal="left" vertical="center" wrapText="1"/>
    </xf>
    <xf numFmtId="0" fontId="6" fillId="16" borderId="14" xfId="0" applyFont="1" applyFill="1" applyBorder="1" applyAlignment="1" applyProtection="1">
      <alignment horizontal="left" vertical="center" wrapText="1"/>
    </xf>
    <xf numFmtId="0" fontId="6" fillId="16" borderId="29" xfId="0" applyFont="1" applyFill="1" applyBorder="1" applyAlignment="1" applyProtection="1">
      <alignment horizontal="left" vertical="center" wrapText="1"/>
    </xf>
    <xf numFmtId="0" fontId="3" fillId="4" borderId="46" xfId="0" applyFont="1" applyFill="1" applyBorder="1" applyAlignment="1" applyProtection="1">
      <alignment horizontal="left" vertical="center" wrapText="1" indent="1"/>
    </xf>
    <xf numFmtId="0" fontId="3" fillId="4" borderId="47" xfId="0" applyFont="1" applyFill="1" applyBorder="1" applyAlignment="1" applyProtection="1">
      <alignment horizontal="left" vertical="center" wrapText="1" indent="1"/>
    </xf>
    <xf numFmtId="0" fontId="3" fillId="4" borderId="23"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indent="1"/>
    </xf>
    <xf numFmtId="0" fontId="21" fillId="10" borderId="31" xfId="0" applyFont="1" applyFill="1" applyBorder="1" applyAlignment="1" applyProtection="1">
      <alignment horizontal="left" vertical="center" wrapText="1" indent="1"/>
    </xf>
    <xf numFmtId="0" fontId="21" fillId="10" borderId="24" xfId="0" applyFont="1" applyFill="1" applyBorder="1" applyAlignment="1" applyProtection="1">
      <alignment horizontal="left" vertical="center" wrapText="1" indent="1"/>
    </xf>
    <xf numFmtId="0" fontId="3" fillId="4" borderId="15" xfId="0" applyFont="1" applyFill="1" applyBorder="1" applyAlignment="1" applyProtection="1">
      <alignment horizontal="left" vertical="center" wrapText="1" indent="1"/>
    </xf>
    <xf numFmtId="4" fontId="0" fillId="10" borderId="34" xfId="0" applyNumberFormat="1" applyFill="1" applyBorder="1" applyAlignment="1" applyProtection="1">
      <alignment horizontal="center"/>
    </xf>
    <xf numFmtId="4" fontId="0" fillId="10" borderId="0" xfId="0" applyNumberFormat="1" applyFill="1" applyBorder="1" applyAlignment="1" applyProtection="1">
      <alignment horizontal="center"/>
    </xf>
    <xf numFmtId="4" fontId="0" fillId="10" borderId="48" xfId="0" applyNumberFormat="1" applyFill="1" applyBorder="1" applyAlignment="1" applyProtection="1">
      <alignment horizontal="center"/>
    </xf>
    <xf numFmtId="4" fontId="0" fillId="10" borderId="8" xfId="0" applyNumberFormat="1" applyFill="1" applyBorder="1" applyAlignment="1" applyProtection="1">
      <alignment horizontal="center"/>
    </xf>
    <xf numFmtId="0" fontId="48" fillId="4" borderId="12" xfId="0" applyFont="1" applyFill="1" applyBorder="1" applyAlignment="1" applyProtection="1">
      <alignment horizontal="left" vertical="center" wrapText="1" indent="1"/>
    </xf>
    <xf numFmtId="0" fontId="48" fillId="4" borderId="14" xfId="0" applyFont="1" applyFill="1" applyBorder="1" applyAlignment="1" applyProtection="1">
      <alignment horizontal="left" vertical="center" wrapText="1" indent="1"/>
    </xf>
    <xf numFmtId="0" fontId="48" fillId="4" borderId="15" xfId="0" applyFont="1" applyFill="1" applyBorder="1" applyAlignment="1" applyProtection="1">
      <alignment horizontal="left" vertical="center" wrapText="1" indent="1"/>
    </xf>
    <xf numFmtId="0" fontId="48" fillId="4" borderId="13" xfId="0" applyFont="1" applyFill="1" applyBorder="1" applyAlignment="1" applyProtection="1">
      <alignment horizontal="left" vertical="center" wrapText="1" indent="1"/>
    </xf>
    <xf numFmtId="0" fontId="48" fillId="4" borderId="22" xfId="0" applyFont="1" applyFill="1" applyBorder="1" applyAlignment="1" applyProtection="1">
      <alignment horizontal="left" vertical="center" wrapText="1" indent="1"/>
    </xf>
    <xf numFmtId="0" fontId="48" fillId="4" borderId="51" xfId="0" applyFont="1" applyFill="1" applyBorder="1" applyAlignment="1" applyProtection="1">
      <alignment horizontal="left" vertical="center" wrapText="1" indent="1"/>
    </xf>
    <xf numFmtId="49" fontId="38" fillId="6" borderId="30" xfId="4" applyNumberFormat="1" applyFont="1" applyFill="1" applyBorder="1" applyAlignment="1" applyProtection="1">
      <alignment horizontal="left" vertical="center" wrapText="1" indent="1"/>
    </xf>
    <xf numFmtId="49" fontId="38" fillId="6" borderId="30" xfId="3" applyNumberFormat="1" applyFont="1" applyFill="1" applyBorder="1" applyAlignment="1" applyProtection="1">
      <alignment horizontal="left" vertical="center" indent="1"/>
    </xf>
    <xf numFmtId="0" fontId="40" fillId="7" borderId="30" xfId="4" applyFont="1" applyFill="1" applyBorder="1" applyAlignment="1" applyProtection="1">
      <alignment horizontal="center" vertical="center" wrapText="1"/>
    </xf>
    <xf numFmtId="0" fontId="34" fillId="0" borderId="47" xfId="4" applyFont="1" applyFill="1" applyBorder="1" applyAlignment="1" applyProtection="1">
      <alignment horizontal="center" vertical="center" wrapText="1"/>
    </xf>
    <xf numFmtId="0" fontId="34" fillId="0" borderId="0" xfId="4" applyFont="1" applyFill="1" applyBorder="1" applyAlignment="1" applyProtection="1">
      <alignment horizontal="center" vertical="center" wrapText="1"/>
    </xf>
    <xf numFmtId="0" fontId="34" fillId="0" borderId="31" xfId="4" applyFont="1" applyFill="1" applyBorder="1" applyAlignment="1" applyProtection="1">
      <alignment horizontal="center" vertical="center" wrapText="1"/>
    </xf>
    <xf numFmtId="0" fontId="35" fillId="0" borderId="0" xfId="3" applyFont="1" applyFill="1" applyBorder="1" applyAlignment="1" applyProtection="1">
      <alignment horizontal="left" vertical="center" wrapText="1"/>
    </xf>
    <xf numFmtId="0" fontId="32" fillId="15" borderId="30" xfId="4" applyFont="1" applyFill="1" applyBorder="1" applyAlignment="1" applyProtection="1">
      <alignment horizontal="center" vertical="center" wrapText="1"/>
    </xf>
    <xf numFmtId="49" fontId="38" fillId="6" borderId="12" xfId="4" applyNumberFormat="1" applyFont="1" applyFill="1" applyBorder="1" applyAlignment="1" applyProtection="1">
      <alignment horizontal="left" vertical="center" wrapText="1" indent="1"/>
    </xf>
    <xf numFmtId="49" fontId="38" fillId="6" borderId="14" xfId="4" applyNumberFormat="1" applyFont="1" applyFill="1" applyBorder="1" applyAlignment="1" applyProtection="1">
      <alignment horizontal="left" vertical="center" wrapText="1" indent="1"/>
    </xf>
    <xf numFmtId="49" fontId="38" fillId="6" borderId="15" xfId="4" applyNumberFormat="1" applyFont="1" applyFill="1" applyBorder="1" applyAlignment="1" applyProtection="1">
      <alignment horizontal="left" vertical="center" wrapText="1" indent="1"/>
    </xf>
    <xf numFmtId="0" fontId="32" fillId="15" borderId="12" xfId="4" applyFont="1" applyFill="1" applyBorder="1" applyAlignment="1" applyProtection="1">
      <alignment horizontal="center" vertical="center" wrapText="1"/>
    </xf>
    <xf numFmtId="0" fontId="32" fillId="15" borderId="14" xfId="4" applyFont="1" applyFill="1" applyBorder="1" applyAlignment="1" applyProtection="1">
      <alignment horizontal="center" vertical="center" wrapText="1"/>
    </xf>
    <xf numFmtId="0" fontId="32" fillId="15" borderId="15" xfId="4" applyFont="1" applyFill="1" applyBorder="1" applyAlignment="1" applyProtection="1">
      <alignment horizontal="center" vertical="center" wrapText="1"/>
    </xf>
    <xf numFmtId="49" fontId="38" fillId="6" borderId="30" xfId="5" applyNumberFormat="1" applyFont="1" applyFill="1" applyBorder="1" applyAlignment="1" applyProtection="1">
      <alignment horizontal="left" vertical="center" wrapText="1" indent="1"/>
    </xf>
    <xf numFmtId="49" fontId="38" fillId="6" borderId="30" xfId="3" applyNumberFormat="1" applyFont="1" applyFill="1" applyBorder="1" applyAlignment="1" applyProtection="1">
      <alignment horizontal="left" vertical="center" wrapText="1" indent="1"/>
    </xf>
    <xf numFmtId="0" fontId="54" fillId="0" borderId="1" xfId="0" applyFont="1" applyBorder="1" applyAlignment="1">
      <alignment vertical="center" wrapText="1"/>
    </xf>
    <xf numFmtId="0" fontId="54" fillId="0" borderId="25" xfId="0" applyFont="1" applyBorder="1" applyAlignment="1">
      <alignment vertical="center" wrapText="1"/>
    </xf>
    <xf numFmtId="0" fontId="54" fillId="0" borderId="59" xfId="0" applyFont="1" applyBorder="1" applyAlignment="1">
      <alignment vertical="center" wrapText="1"/>
    </xf>
    <xf numFmtId="0" fontId="54" fillId="0" borderId="60" xfId="0" applyFont="1" applyBorder="1" applyAlignment="1">
      <alignment vertical="center" wrapText="1"/>
    </xf>
    <xf numFmtId="0" fontId="54" fillId="0" borderId="59" xfId="0" applyFont="1" applyBorder="1" applyAlignment="1">
      <alignment horizontal="justify" vertical="center" wrapText="1"/>
    </xf>
    <xf numFmtId="0" fontId="54" fillId="0" borderId="60" xfId="0" applyFont="1" applyBorder="1" applyAlignment="1">
      <alignment horizontal="justify" vertical="center" wrapText="1"/>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59"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60"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25" xfId="0" applyFont="1" applyBorder="1" applyAlignment="1">
      <alignment horizontal="center" vertical="center" wrapText="1"/>
    </xf>
    <xf numFmtId="0" fontId="54" fillId="0" borderId="8" xfId="0" applyFont="1" applyBorder="1" applyAlignment="1">
      <alignment vertical="center" wrapText="1"/>
    </xf>
    <xf numFmtId="0" fontId="54" fillId="0" borderId="1" xfId="0" applyFont="1" applyBorder="1" applyAlignment="1">
      <alignment horizontal="justify" vertical="center" wrapText="1"/>
    </xf>
    <xf numFmtId="0" fontId="54" fillId="0" borderId="25" xfId="0" applyFont="1" applyBorder="1" applyAlignment="1">
      <alignment horizontal="justify" vertical="center" wrapText="1"/>
    </xf>
  </cellXfs>
  <cellStyles count="7">
    <cellStyle name="Hyperlink" xfId="2" builtinId="8"/>
    <cellStyle name="Normal" xfId="0" builtinId="0"/>
    <cellStyle name="Normal 2" xfId="3" xr:uid="{00000000-0005-0000-0000-000002000000}"/>
    <cellStyle name="Normal 3" xfId="4" xr:uid="{00000000-0005-0000-0000-000003000000}"/>
    <cellStyle name="Normal 4" xfId="5" xr:uid="{00000000-0005-0000-0000-000004000000}"/>
    <cellStyle name="Obično 10" xfId="6" xr:uid="{00000000-0005-0000-0000-000005000000}"/>
    <cellStyle name="Percent"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U120"/>
  <sheetViews>
    <sheetView showGridLines="0" tabSelected="1" zoomScale="85" zoomScaleNormal="85" zoomScaleSheetLayoutView="65" workbookViewId="0">
      <pane xSplit="2" ySplit="2" topLeftCell="C3" activePane="bottomRight" state="frozen"/>
      <selection pane="topRight" activeCell="C1" sqref="C1"/>
      <selection pane="bottomLeft" activeCell="A5" sqref="A5"/>
      <selection pane="bottomRight" activeCell="B9" sqref="B9"/>
    </sheetView>
  </sheetViews>
  <sheetFormatPr defaultRowHeight="28.5" x14ac:dyDescent="0.25"/>
  <cols>
    <col min="1" max="1" width="8.5703125" style="4" customWidth="1"/>
    <col min="2" max="2" width="96.7109375" style="1" bestFit="1" customWidth="1"/>
    <col min="3" max="3" width="15.5703125" style="1" bestFit="1" customWidth="1"/>
    <col min="4" max="4" width="43.5703125" style="1" customWidth="1"/>
    <col min="5" max="5" width="15.7109375" style="1" customWidth="1"/>
    <col min="6" max="6" width="20.7109375" style="2" customWidth="1"/>
    <col min="7" max="7" width="24" style="2" bestFit="1" customWidth="1"/>
    <col min="8" max="8" width="18.85546875" style="1" bestFit="1" customWidth="1"/>
    <col min="9" max="9" width="15.7109375" style="1" bestFit="1" customWidth="1"/>
    <col min="10" max="10" width="15.28515625" style="1" bestFit="1" customWidth="1"/>
    <col min="11" max="11" width="15" style="1" bestFit="1" customWidth="1"/>
    <col min="12" max="12" width="20.7109375" style="3" bestFit="1" customWidth="1"/>
    <col min="13" max="13" width="20.7109375" style="29" bestFit="1" customWidth="1"/>
    <col min="14" max="14" width="13.140625" style="1" bestFit="1" customWidth="1"/>
    <col min="15" max="15" width="8.140625" style="1" bestFit="1" customWidth="1"/>
    <col min="16" max="16" width="8" style="1" bestFit="1" customWidth="1"/>
    <col min="17" max="17" width="14.28515625" style="1" bestFit="1" customWidth="1"/>
    <col min="18" max="19" width="20.28515625" style="1" bestFit="1" customWidth="1"/>
    <col min="20" max="21" width="11.7109375" style="1" bestFit="1" customWidth="1"/>
    <col min="22" max="16384" width="9.140625" style="1"/>
  </cols>
  <sheetData>
    <row r="1" spans="1:19" ht="90.75" customHeight="1" thickBot="1" x14ac:dyDescent="0.3">
      <c r="A1" s="35" t="s">
        <v>28</v>
      </c>
      <c r="B1" s="262" t="s">
        <v>469</v>
      </c>
      <c r="C1" s="263"/>
      <c r="D1" s="263"/>
      <c r="E1" s="263"/>
      <c r="F1" s="263"/>
      <c r="G1" s="264"/>
      <c r="H1" s="259" t="s">
        <v>98</v>
      </c>
      <c r="I1" s="260"/>
      <c r="J1" s="260"/>
      <c r="K1" s="260"/>
      <c r="L1" s="260"/>
      <c r="M1" s="261"/>
      <c r="N1" s="233" t="s">
        <v>62</v>
      </c>
      <c r="O1" s="234"/>
      <c r="P1" s="234"/>
      <c r="Q1" s="234"/>
      <c r="R1" s="234"/>
      <c r="S1" s="235"/>
    </row>
    <row r="2" spans="1:19" ht="90.75" thickBot="1" x14ac:dyDescent="0.3">
      <c r="A2" s="36"/>
      <c r="B2" s="227" t="s">
        <v>42</v>
      </c>
      <c r="C2" s="228" t="s">
        <v>27</v>
      </c>
      <c r="D2" s="229" t="s">
        <v>455</v>
      </c>
      <c r="E2" s="229" t="s">
        <v>465</v>
      </c>
      <c r="F2" s="230" t="s">
        <v>456</v>
      </c>
      <c r="G2" s="231" t="s">
        <v>457</v>
      </c>
      <c r="H2" s="37" t="s">
        <v>26</v>
      </c>
      <c r="I2" s="38" t="s">
        <v>17</v>
      </c>
      <c r="J2" s="38" t="s">
        <v>18</v>
      </c>
      <c r="K2" s="38" t="s">
        <v>19</v>
      </c>
      <c r="L2" s="39" t="s">
        <v>40</v>
      </c>
      <c r="M2" s="40" t="s">
        <v>41</v>
      </c>
      <c r="N2" s="133" t="s">
        <v>58</v>
      </c>
      <c r="O2" s="134" t="s">
        <v>59</v>
      </c>
      <c r="P2" s="134" t="s">
        <v>60</v>
      </c>
      <c r="Q2" s="134" t="s">
        <v>61</v>
      </c>
      <c r="R2" s="135" t="s">
        <v>88</v>
      </c>
      <c r="S2" s="136" t="s">
        <v>89</v>
      </c>
    </row>
    <row r="3" spans="1:19" ht="44.25" customHeight="1" x14ac:dyDescent="0.25">
      <c r="A3" s="41" t="s">
        <v>0</v>
      </c>
      <c r="B3" s="42" t="s">
        <v>85</v>
      </c>
      <c r="C3" s="43"/>
      <c r="D3" s="43"/>
      <c r="E3" s="44"/>
      <c r="F3" s="45">
        <f>SUM(F5:F68)</f>
        <v>0</v>
      </c>
      <c r="G3" s="45">
        <f>SUM(G5:G68)</f>
        <v>0</v>
      </c>
      <c r="H3" s="46"/>
      <c r="I3" s="47"/>
      <c r="J3" s="47"/>
      <c r="K3" s="48"/>
      <c r="L3" s="45">
        <f>SUM(L5:L68)</f>
        <v>0</v>
      </c>
      <c r="M3" s="45">
        <f>SUM(M5:M68)</f>
        <v>0</v>
      </c>
      <c r="N3" s="46"/>
      <c r="O3" s="47"/>
      <c r="P3" s="47"/>
      <c r="Q3" s="48"/>
      <c r="R3" s="45">
        <f>SUM(R5:R68)</f>
        <v>0</v>
      </c>
      <c r="S3" s="45">
        <f>SUM(S5:S68)</f>
        <v>0</v>
      </c>
    </row>
    <row r="4" spans="1:19" s="185" customFormat="1" ht="47.25" customHeight="1" x14ac:dyDescent="0.25">
      <c r="A4" s="190"/>
      <c r="B4" s="281" t="s">
        <v>100</v>
      </c>
      <c r="C4" s="282"/>
      <c r="D4" s="282"/>
      <c r="E4" s="282"/>
      <c r="F4" s="282"/>
      <c r="G4" s="283"/>
      <c r="H4" s="187"/>
      <c r="I4" s="188"/>
      <c r="J4" s="188"/>
      <c r="K4" s="188"/>
      <c r="L4" s="186"/>
      <c r="M4" s="189"/>
      <c r="N4" s="187"/>
      <c r="O4" s="188"/>
      <c r="P4" s="188"/>
      <c r="Q4" s="188"/>
      <c r="R4" s="186"/>
      <c r="S4" s="189"/>
    </row>
    <row r="5" spans="1:19" ht="48" customHeight="1" x14ac:dyDescent="0.25">
      <c r="A5" s="50"/>
      <c r="B5" s="22" t="str">
        <f>LPT!B6</f>
        <v>Objekata za životinje uključujući vanjsku i unutarnju infrastrukturu u sklopu poljoprivrednog gospodarstva</v>
      </c>
      <c r="C5" s="18"/>
      <c r="D5" s="18"/>
      <c r="E5" s="18"/>
      <c r="F5" s="19"/>
      <c r="G5" s="19"/>
      <c r="H5" s="20"/>
      <c r="I5" s="18"/>
      <c r="J5" s="18"/>
      <c r="K5" s="18"/>
      <c r="L5" s="19"/>
      <c r="M5" s="21"/>
      <c r="N5" s="20"/>
      <c r="O5" s="18"/>
      <c r="P5" s="18"/>
      <c r="Q5" s="18"/>
      <c r="R5" s="19"/>
      <c r="S5" s="21"/>
    </row>
    <row r="6" spans="1:19" x14ac:dyDescent="0.25">
      <c r="A6" s="64"/>
      <c r="B6" s="197" t="s">
        <v>91</v>
      </c>
      <c r="C6" s="11"/>
      <c r="D6" s="10"/>
      <c r="E6" s="10"/>
      <c r="F6" s="12"/>
      <c r="G6" s="12"/>
      <c r="H6" s="17"/>
      <c r="I6" s="10"/>
      <c r="J6" s="10"/>
      <c r="K6" s="10"/>
      <c r="L6" s="12"/>
      <c r="M6" s="13"/>
      <c r="N6" s="17"/>
      <c r="O6" s="10"/>
      <c r="P6" s="10"/>
      <c r="Q6" s="10"/>
      <c r="R6" s="12"/>
      <c r="S6" s="13"/>
    </row>
    <row r="7" spans="1:19" s="24" customFormat="1" ht="2.1" customHeight="1" x14ac:dyDescent="0.2">
      <c r="A7" s="51"/>
      <c r="B7" s="52"/>
      <c r="C7" s="53"/>
      <c r="D7" s="53"/>
      <c r="E7" s="54"/>
      <c r="F7" s="54"/>
      <c r="G7" s="54"/>
      <c r="H7" s="55"/>
      <c r="I7" s="55"/>
      <c r="J7" s="55"/>
      <c r="K7" s="55"/>
      <c r="L7" s="55"/>
      <c r="M7" s="56"/>
      <c r="N7" s="55"/>
      <c r="O7" s="55"/>
      <c r="P7" s="55"/>
      <c r="Q7" s="55"/>
      <c r="R7" s="55"/>
      <c r="S7" s="56"/>
    </row>
    <row r="8" spans="1:19" x14ac:dyDescent="0.25">
      <c r="A8" s="9"/>
      <c r="B8" s="143"/>
      <c r="C8" s="14"/>
      <c r="D8" s="5"/>
      <c r="E8" s="33"/>
      <c r="F8" s="6"/>
      <c r="G8" s="6"/>
      <c r="H8" s="31"/>
      <c r="I8" s="14"/>
      <c r="J8" s="30"/>
      <c r="K8" s="32"/>
      <c r="L8" s="6"/>
      <c r="M8" s="60"/>
      <c r="N8" s="31"/>
      <c r="O8" s="14"/>
      <c r="P8" s="137"/>
      <c r="Q8" s="6"/>
      <c r="R8" s="6"/>
      <c r="S8" s="7"/>
    </row>
    <row r="9" spans="1:19" x14ac:dyDescent="0.25">
      <c r="A9" s="9"/>
      <c r="B9" s="143"/>
      <c r="C9" s="14"/>
      <c r="D9" s="5"/>
      <c r="E9" s="33"/>
      <c r="F9" s="6"/>
      <c r="G9" s="60"/>
      <c r="H9" s="31"/>
      <c r="I9" s="14"/>
      <c r="J9" s="30"/>
      <c r="K9" s="32"/>
      <c r="L9" s="6"/>
      <c r="M9" s="60"/>
      <c r="N9" s="31"/>
      <c r="O9" s="14"/>
      <c r="P9" s="137"/>
      <c r="Q9" s="6"/>
      <c r="R9" s="6"/>
      <c r="S9" s="7"/>
    </row>
    <row r="10" spans="1:19" x14ac:dyDescent="0.25">
      <c r="A10" s="9"/>
      <c r="B10" s="143"/>
      <c r="C10" s="14"/>
      <c r="D10" s="5"/>
      <c r="E10" s="33"/>
      <c r="F10" s="6"/>
      <c r="G10" s="60"/>
      <c r="H10" s="31"/>
      <c r="I10" s="14"/>
      <c r="J10" s="30"/>
      <c r="K10" s="32"/>
      <c r="L10" s="6"/>
      <c r="M10" s="60"/>
      <c r="N10" s="31"/>
      <c r="O10" s="14"/>
      <c r="P10" s="137"/>
      <c r="Q10" s="6"/>
      <c r="R10" s="6"/>
      <c r="S10" s="7"/>
    </row>
    <row r="11" spans="1:19" x14ac:dyDescent="0.25">
      <c r="A11" s="64"/>
      <c r="B11" s="25" t="s">
        <v>36</v>
      </c>
      <c r="C11" s="11"/>
      <c r="D11" s="10"/>
      <c r="E11" s="10"/>
      <c r="F11" s="12"/>
      <c r="G11" s="12"/>
      <c r="H11" s="17"/>
      <c r="I11" s="10"/>
      <c r="J11" s="10"/>
      <c r="K11" s="10"/>
      <c r="L11" s="12"/>
      <c r="M11" s="13"/>
      <c r="N11" s="17"/>
      <c r="O11" s="10"/>
      <c r="P11" s="10"/>
      <c r="Q11" s="10"/>
      <c r="R11" s="12"/>
      <c r="S11" s="13"/>
    </row>
    <row r="12" spans="1:19" x14ac:dyDescent="0.25">
      <c r="A12" s="9"/>
      <c r="B12" s="143"/>
      <c r="C12" s="14"/>
      <c r="D12" s="5"/>
      <c r="E12" s="33"/>
      <c r="F12" s="6"/>
      <c r="G12" s="60"/>
      <c r="H12" s="31"/>
      <c r="I12" s="14"/>
      <c r="J12" s="30"/>
      <c r="K12" s="32"/>
      <c r="L12" s="6"/>
      <c r="M12" s="60"/>
      <c r="N12" s="31"/>
      <c r="O12" s="14"/>
      <c r="P12" s="137"/>
      <c r="Q12" s="6"/>
      <c r="R12" s="6"/>
      <c r="S12" s="7"/>
    </row>
    <row r="13" spans="1:19" x14ac:dyDescent="0.25">
      <c r="A13" s="9"/>
      <c r="B13" s="143"/>
      <c r="C13" s="14"/>
      <c r="D13" s="5"/>
      <c r="E13" s="33"/>
      <c r="F13" s="6"/>
      <c r="G13" s="60"/>
      <c r="H13" s="31"/>
      <c r="I13" s="14"/>
      <c r="J13" s="30"/>
      <c r="K13" s="32"/>
      <c r="L13" s="6"/>
      <c r="M13" s="60"/>
      <c r="N13" s="31"/>
      <c r="O13" s="14"/>
      <c r="P13" s="137"/>
      <c r="Q13" s="6"/>
      <c r="R13" s="6"/>
      <c r="S13" s="7"/>
    </row>
    <row r="14" spans="1:19" x14ac:dyDescent="0.25">
      <c r="A14" s="9"/>
      <c r="B14" s="143"/>
      <c r="C14" s="14"/>
      <c r="D14" s="5"/>
      <c r="E14" s="33"/>
      <c r="F14" s="6"/>
      <c r="G14" s="60"/>
      <c r="H14" s="31"/>
      <c r="I14" s="14"/>
      <c r="J14" s="30"/>
      <c r="K14" s="32"/>
      <c r="L14" s="6"/>
      <c r="M14" s="60"/>
      <c r="N14" s="31"/>
      <c r="O14" s="14"/>
      <c r="P14" s="137"/>
      <c r="Q14" s="6"/>
      <c r="R14" s="6"/>
      <c r="S14" s="7"/>
    </row>
    <row r="15" spans="1:19" ht="48" customHeight="1" x14ac:dyDescent="0.25">
      <c r="A15" s="50"/>
      <c r="B15" s="22" t="str">
        <f>LPT!B74</f>
        <v>Zatvorenih/zaštićenih prostora i objekata za uzgoj jednogodišnjeg i višegodišnjeg bilja, sjemena i sadnog materijala i gljiva sa pripadajućom opremom i infrastrukturom u sklopu poljoprivrednog gospodarstva</v>
      </c>
      <c r="C15" s="18"/>
      <c r="D15" s="18"/>
      <c r="E15" s="18"/>
      <c r="F15" s="19"/>
      <c r="G15" s="19"/>
      <c r="H15" s="20"/>
      <c r="I15" s="18"/>
      <c r="J15" s="18"/>
      <c r="K15" s="18"/>
      <c r="L15" s="19"/>
      <c r="M15" s="21"/>
      <c r="N15" s="20"/>
      <c r="O15" s="18"/>
      <c r="P15" s="18"/>
      <c r="Q15" s="18"/>
      <c r="R15" s="19"/>
      <c r="S15" s="21"/>
    </row>
    <row r="16" spans="1:19" x14ac:dyDescent="0.25">
      <c r="A16" s="64"/>
      <c r="B16" s="25" t="s">
        <v>99</v>
      </c>
      <c r="C16" s="11"/>
      <c r="D16" s="10"/>
      <c r="E16" s="10"/>
      <c r="F16" s="12"/>
      <c r="G16" s="12"/>
      <c r="H16" s="17"/>
      <c r="I16" s="10"/>
      <c r="J16" s="10"/>
      <c r="K16" s="10"/>
      <c r="L16" s="12"/>
      <c r="M16" s="13"/>
      <c r="N16" s="17"/>
      <c r="O16" s="10"/>
      <c r="P16" s="10"/>
      <c r="Q16" s="10"/>
      <c r="R16" s="12"/>
      <c r="S16" s="13"/>
    </row>
    <row r="17" spans="1:19" x14ac:dyDescent="0.25">
      <c r="A17" s="64"/>
      <c r="B17" s="143"/>
      <c r="C17" s="8"/>
      <c r="D17" s="58"/>
      <c r="E17" s="33"/>
      <c r="F17" s="211"/>
      <c r="G17" s="222"/>
      <c r="H17" s="31"/>
      <c r="I17" s="14"/>
      <c r="J17" s="30"/>
      <c r="K17" s="32"/>
      <c r="L17" s="6"/>
      <c r="M17" s="60"/>
      <c r="N17" s="31"/>
      <c r="O17" s="14"/>
      <c r="P17" s="137"/>
      <c r="Q17" s="6"/>
      <c r="R17" s="6"/>
      <c r="S17" s="7"/>
    </row>
    <row r="18" spans="1:19" x14ac:dyDescent="0.25">
      <c r="A18" s="64"/>
      <c r="B18" s="143"/>
      <c r="C18" s="8"/>
      <c r="D18" s="58"/>
      <c r="E18" s="33"/>
      <c r="F18" s="211"/>
      <c r="G18" s="60"/>
      <c r="H18" s="31"/>
      <c r="I18" s="14"/>
      <c r="J18" s="30"/>
      <c r="K18" s="32"/>
      <c r="L18" s="6"/>
      <c r="M18" s="60"/>
      <c r="N18" s="31"/>
      <c r="O18" s="14"/>
      <c r="P18" s="137"/>
      <c r="Q18" s="6"/>
      <c r="R18" s="6"/>
      <c r="S18" s="7"/>
    </row>
    <row r="19" spans="1:19" x14ac:dyDescent="0.25">
      <c r="A19" s="9"/>
      <c r="B19" s="143"/>
      <c r="C19" s="14"/>
      <c r="D19" s="5"/>
      <c r="E19" s="33"/>
      <c r="F19" s="6"/>
      <c r="G19" s="60"/>
      <c r="H19" s="31"/>
      <c r="I19" s="14"/>
      <c r="J19" s="30"/>
      <c r="K19" s="32"/>
      <c r="L19" s="6"/>
      <c r="M19" s="60"/>
      <c r="N19" s="31"/>
      <c r="O19" s="14"/>
      <c r="P19" s="137"/>
      <c r="Q19" s="6"/>
      <c r="R19" s="6"/>
      <c r="S19" s="7"/>
    </row>
    <row r="20" spans="1:19" x14ac:dyDescent="0.25">
      <c r="A20" s="64"/>
      <c r="B20" s="25" t="s">
        <v>36</v>
      </c>
      <c r="C20" s="11"/>
      <c r="D20" s="10"/>
      <c r="E20" s="10"/>
      <c r="F20" s="12"/>
      <c r="G20" s="12"/>
      <c r="H20" s="17"/>
      <c r="I20" s="10"/>
      <c r="J20" s="10"/>
      <c r="K20" s="10"/>
      <c r="L20" s="12"/>
      <c r="M20" s="13"/>
      <c r="N20" s="17"/>
      <c r="O20" s="10"/>
      <c r="P20" s="10"/>
      <c r="Q20" s="10"/>
      <c r="R20" s="12"/>
      <c r="S20" s="13"/>
    </row>
    <row r="21" spans="1:19" x14ac:dyDescent="0.25">
      <c r="A21" s="9"/>
      <c r="B21" s="143"/>
      <c r="C21" s="14"/>
      <c r="D21" s="5"/>
      <c r="E21" s="33"/>
      <c r="F21" s="6"/>
      <c r="G21" s="60"/>
      <c r="H21" s="31"/>
      <c r="I21" s="14"/>
      <c r="J21" s="30"/>
      <c r="K21" s="32"/>
      <c r="L21" s="6"/>
      <c r="M21" s="60"/>
      <c r="N21" s="31"/>
      <c r="O21" s="14"/>
      <c r="P21" s="137"/>
      <c r="Q21" s="6"/>
      <c r="R21" s="6"/>
      <c r="S21" s="7"/>
    </row>
    <row r="22" spans="1:19" x14ac:dyDescent="0.25">
      <c r="A22" s="9"/>
      <c r="B22" s="143"/>
      <c r="C22" s="14"/>
      <c r="D22" s="5"/>
      <c r="E22" s="33"/>
      <c r="F22" s="6"/>
      <c r="G22" s="60"/>
      <c r="H22" s="31"/>
      <c r="I22" s="14"/>
      <c r="J22" s="30"/>
      <c r="K22" s="32"/>
      <c r="L22" s="6"/>
      <c r="M22" s="60"/>
      <c r="N22" s="31"/>
      <c r="O22" s="14"/>
      <c r="P22" s="137"/>
      <c r="Q22" s="6"/>
      <c r="R22" s="6"/>
      <c r="S22" s="7"/>
    </row>
    <row r="23" spans="1:19" x14ac:dyDescent="0.25">
      <c r="A23" s="9"/>
      <c r="B23" s="143"/>
      <c r="C23" s="14"/>
      <c r="D23" s="5"/>
      <c r="E23" s="33"/>
      <c r="F23" s="6"/>
      <c r="G23" s="60"/>
      <c r="H23" s="31"/>
      <c r="I23" s="14"/>
      <c r="J23" s="30"/>
      <c r="K23" s="32"/>
      <c r="L23" s="6"/>
      <c r="M23" s="60"/>
      <c r="N23" s="31"/>
      <c r="O23" s="14"/>
      <c r="P23" s="137"/>
      <c r="Q23" s="6"/>
      <c r="R23" s="6"/>
      <c r="S23" s="7"/>
    </row>
    <row r="24" spans="1:19" ht="48" customHeight="1" x14ac:dyDescent="0.25">
      <c r="A24" s="50"/>
      <c r="B24" s="22" t="str">
        <f>LPT!B94</f>
        <v>Ostalih gospodarskih objekata, upravnih prostorija s pripadajućim sadržajima, opremom i infrastrukturom, koji su u funkciji osnovne djelatnosti</v>
      </c>
      <c r="C24" s="18"/>
      <c r="D24" s="18"/>
      <c r="E24" s="18"/>
      <c r="F24" s="19"/>
      <c r="G24" s="19"/>
      <c r="H24" s="20"/>
      <c r="I24" s="18"/>
      <c r="J24" s="18"/>
      <c r="K24" s="18"/>
      <c r="L24" s="19"/>
      <c r="M24" s="21"/>
      <c r="N24" s="20"/>
      <c r="O24" s="18"/>
      <c r="P24" s="18"/>
      <c r="Q24" s="18"/>
      <c r="R24" s="19"/>
      <c r="S24" s="21"/>
    </row>
    <row r="25" spans="1:19" x14ac:dyDescent="0.25">
      <c r="A25" s="64"/>
      <c r="B25" s="25" t="s">
        <v>91</v>
      </c>
      <c r="C25" s="11"/>
      <c r="D25" s="10"/>
      <c r="E25" s="10"/>
      <c r="F25" s="12"/>
      <c r="G25" s="12"/>
      <c r="H25" s="17"/>
      <c r="I25" s="10"/>
      <c r="J25" s="10"/>
      <c r="K25" s="10"/>
      <c r="L25" s="12"/>
      <c r="M25" s="13"/>
      <c r="N25" s="17"/>
      <c r="O25" s="10"/>
      <c r="P25" s="10"/>
      <c r="Q25" s="10"/>
      <c r="R25" s="12"/>
      <c r="S25" s="13"/>
    </row>
    <row r="26" spans="1:19" x14ac:dyDescent="0.25">
      <c r="A26" s="9"/>
      <c r="B26" s="143"/>
      <c r="C26" s="14"/>
      <c r="D26" s="5"/>
      <c r="E26" s="33"/>
      <c r="F26" s="6"/>
      <c r="G26" s="60"/>
      <c r="H26" s="31"/>
      <c r="I26" s="14"/>
      <c r="J26" s="30"/>
      <c r="K26" s="32"/>
      <c r="L26" s="6"/>
      <c r="M26" s="60"/>
      <c r="N26" s="31"/>
      <c r="O26" s="14"/>
      <c r="P26" s="137"/>
      <c r="Q26" s="6"/>
      <c r="R26" s="6"/>
      <c r="S26" s="7"/>
    </row>
    <row r="27" spans="1:19" x14ac:dyDescent="0.25">
      <c r="A27" s="9"/>
      <c r="B27" s="143"/>
      <c r="C27" s="14"/>
      <c r="D27" s="5"/>
      <c r="E27" s="33"/>
      <c r="F27" s="6"/>
      <c r="G27" s="222"/>
      <c r="H27" s="31"/>
      <c r="I27" s="14"/>
      <c r="J27" s="30"/>
      <c r="K27" s="32"/>
      <c r="L27" s="6"/>
      <c r="M27" s="60"/>
      <c r="N27" s="31"/>
      <c r="O27" s="14"/>
      <c r="P27" s="137"/>
      <c r="Q27" s="6"/>
      <c r="R27" s="6"/>
      <c r="S27" s="7"/>
    </row>
    <row r="28" spans="1:19" x14ac:dyDescent="0.25">
      <c r="A28" s="9"/>
      <c r="B28" s="143"/>
      <c r="C28" s="14"/>
      <c r="D28" s="5"/>
      <c r="E28" s="33"/>
      <c r="F28" s="6"/>
      <c r="G28" s="222"/>
      <c r="H28" s="31"/>
      <c r="I28" s="14"/>
      <c r="J28" s="30"/>
      <c r="K28" s="32"/>
      <c r="L28" s="6"/>
      <c r="M28" s="60"/>
      <c r="N28" s="31"/>
      <c r="O28" s="14"/>
      <c r="P28" s="137"/>
      <c r="Q28" s="6"/>
      <c r="R28" s="6"/>
      <c r="S28" s="7"/>
    </row>
    <row r="29" spans="1:19" x14ac:dyDescent="0.25">
      <c r="A29" s="64"/>
      <c r="B29" s="25" t="s">
        <v>36</v>
      </c>
      <c r="C29" s="11"/>
      <c r="D29" s="10"/>
      <c r="E29" s="10"/>
      <c r="F29" s="12"/>
      <c r="G29" s="12"/>
      <c r="H29" s="17"/>
      <c r="I29" s="10"/>
      <c r="J29" s="10"/>
      <c r="K29" s="10"/>
      <c r="L29" s="12"/>
      <c r="M29" s="13"/>
      <c r="N29" s="17"/>
      <c r="O29" s="10"/>
      <c r="P29" s="10"/>
      <c r="Q29" s="10"/>
      <c r="R29" s="12"/>
      <c r="S29" s="13"/>
    </row>
    <row r="30" spans="1:19" x14ac:dyDescent="0.25">
      <c r="A30" s="9"/>
      <c r="B30" s="143"/>
      <c r="C30" s="14"/>
      <c r="D30" s="5"/>
      <c r="E30" s="33"/>
      <c r="F30" s="6"/>
      <c r="G30" s="60"/>
      <c r="H30" s="31"/>
      <c r="I30" s="14"/>
      <c r="J30" s="30"/>
      <c r="K30" s="32"/>
      <c r="L30" s="6"/>
      <c r="M30" s="60"/>
      <c r="N30" s="31"/>
      <c r="O30" s="14"/>
      <c r="P30" s="137"/>
      <c r="Q30" s="6"/>
      <c r="R30" s="6"/>
      <c r="S30" s="7"/>
    </row>
    <row r="31" spans="1:19" x14ac:dyDescent="0.25">
      <c r="A31" s="9"/>
      <c r="B31" s="143"/>
      <c r="C31" s="14"/>
      <c r="D31" s="5"/>
      <c r="E31" s="33"/>
      <c r="F31" s="6"/>
      <c r="G31" s="60"/>
      <c r="H31" s="31"/>
      <c r="I31" s="14"/>
      <c r="J31" s="30"/>
      <c r="K31" s="32"/>
      <c r="L31" s="6"/>
      <c r="M31" s="60"/>
      <c r="N31" s="31"/>
      <c r="O31" s="14"/>
      <c r="P31" s="137"/>
      <c r="Q31" s="6"/>
      <c r="R31" s="6"/>
      <c r="S31" s="7"/>
    </row>
    <row r="32" spans="1:19" x14ac:dyDescent="0.25">
      <c r="A32" s="9"/>
      <c r="B32" s="143"/>
      <c r="C32" s="14"/>
      <c r="D32" s="5"/>
      <c r="E32" s="33"/>
      <c r="F32" s="6"/>
      <c r="G32" s="60"/>
      <c r="H32" s="31"/>
      <c r="I32" s="14"/>
      <c r="J32" s="30"/>
      <c r="K32" s="32"/>
      <c r="L32" s="6"/>
      <c r="M32" s="60"/>
      <c r="N32" s="31"/>
      <c r="O32" s="14"/>
      <c r="P32" s="137"/>
      <c r="Q32" s="6"/>
      <c r="R32" s="6"/>
      <c r="S32" s="7"/>
    </row>
    <row r="33" spans="1:19" ht="48" customHeight="1" x14ac:dyDescent="0.25">
      <c r="A33" s="50"/>
      <c r="B33" s="22" t="str">
        <f>LPT!B101</f>
        <v>Objekata za skladištenje, hlađenje, čišćenje, sušenje, zamrzavanje, klasiranje i pakiranje proizvoda iz vlastite primarne poljoprivredne proizvodnje sa pripadajućom opremom i infrastrukturom</v>
      </c>
      <c r="C33" s="18"/>
      <c r="D33" s="18"/>
      <c r="E33" s="18"/>
      <c r="F33" s="19"/>
      <c r="G33" s="19"/>
      <c r="H33" s="20"/>
      <c r="I33" s="18"/>
      <c r="J33" s="18"/>
      <c r="K33" s="18"/>
      <c r="L33" s="19"/>
      <c r="M33" s="21"/>
      <c r="N33" s="20"/>
      <c r="O33" s="18"/>
      <c r="P33" s="18"/>
      <c r="Q33" s="18"/>
      <c r="R33" s="19"/>
      <c r="S33" s="21"/>
    </row>
    <row r="34" spans="1:19" x14ac:dyDescent="0.25">
      <c r="A34" s="64"/>
      <c r="B34" s="25" t="s">
        <v>91</v>
      </c>
      <c r="C34" s="11"/>
      <c r="D34" s="10"/>
      <c r="E34" s="10"/>
      <c r="F34" s="12"/>
      <c r="G34" s="12"/>
      <c r="H34" s="17"/>
      <c r="I34" s="10"/>
      <c r="J34" s="10"/>
      <c r="K34" s="10"/>
      <c r="L34" s="12"/>
      <c r="M34" s="13"/>
      <c r="N34" s="17"/>
      <c r="O34" s="10"/>
      <c r="P34" s="10"/>
      <c r="Q34" s="10"/>
      <c r="R34" s="12"/>
      <c r="S34" s="13"/>
    </row>
    <row r="35" spans="1:19" x14ac:dyDescent="0.25">
      <c r="A35" s="9"/>
      <c r="B35" s="143"/>
      <c r="C35" s="14"/>
      <c r="D35" s="5"/>
      <c r="E35" s="33"/>
      <c r="F35" s="6"/>
      <c r="G35" s="60"/>
      <c r="H35" s="31"/>
      <c r="I35" s="14"/>
      <c r="J35" s="30"/>
      <c r="K35" s="32"/>
      <c r="L35" s="6"/>
      <c r="M35" s="60"/>
      <c r="N35" s="31"/>
      <c r="O35" s="14"/>
      <c r="P35" s="137"/>
      <c r="Q35" s="6"/>
      <c r="R35" s="6"/>
      <c r="S35" s="7"/>
    </row>
    <row r="36" spans="1:19" x14ac:dyDescent="0.25">
      <c r="A36" s="9"/>
      <c r="B36" s="143"/>
      <c r="C36" s="14"/>
      <c r="D36" s="5"/>
      <c r="E36" s="33"/>
      <c r="F36" s="6"/>
      <c r="G36" s="60"/>
      <c r="H36" s="31"/>
      <c r="I36" s="14"/>
      <c r="J36" s="30"/>
      <c r="K36" s="32"/>
      <c r="L36" s="6"/>
      <c r="M36" s="60"/>
      <c r="N36" s="31"/>
      <c r="O36" s="14"/>
      <c r="P36" s="137"/>
      <c r="Q36" s="6"/>
      <c r="R36" s="6"/>
      <c r="S36" s="7"/>
    </row>
    <row r="37" spans="1:19" x14ac:dyDescent="0.25">
      <c r="A37" s="9"/>
      <c r="B37" s="143"/>
      <c r="C37" s="14"/>
      <c r="D37" s="5"/>
      <c r="E37" s="33"/>
      <c r="F37" s="6"/>
      <c r="G37" s="60"/>
      <c r="H37" s="31"/>
      <c r="I37" s="14"/>
      <c r="J37" s="30"/>
      <c r="K37" s="32"/>
      <c r="L37" s="6"/>
      <c r="M37" s="60"/>
      <c r="N37" s="31"/>
      <c r="O37" s="14"/>
      <c r="P37" s="137"/>
      <c r="Q37" s="6"/>
      <c r="R37" s="6"/>
      <c r="S37" s="7"/>
    </row>
    <row r="38" spans="1:19" x14ac:dyDescent="0.25">
      <c r="A38" s="64"/>
      <c r="B38" s="25" t="s">
        <v>36</v>
      </c>
      <c r="C38" s="11"/>
      <c r="D38" s="10"/>
      <c r="E38" s="10"/>
      <c r="F38" s="12"/>
      <c r="G38" s="12"/>
      <c r="H38" s="17"/>
      <c r="I38" s="10"/>
      <c r="J38" s="10"/>
      <c r="K38" s="10"/>
      <c r="L38" s="12"/>
      <c r="M38" s="13"/>
      <c r="N38" s="17"/>
      <c r="O38" s="10"/>
      <c r="P38" s="10"/>
      <c r="Q38" s="10"/>
      <c r="R38" s="12"/>
      <c r="S38" s="13"/>
    </row>
    <row r="39" spans="1:19" x14ac:dyDescent="0.25">
      <c r="A39" s="9"/>
      <c r="B39" s="143"/>
      <c r="C39" s="14"/>
      <c r="D39" s="5"/>
      <c r="E39" s="33"/>
      <c r="F39" s="6"/>
      <c r="G39" s="60"/>
      <c r="H39" s="31"/>
      <c r="I39" s="14"/>
      <c r="J39" s="30"/>
      <c r="K39" s="32"/>
      <c r="L39" s="6"/>
      <c r="M39" s="60"/>
      <c r="N39" s="31"/>
      <c r="O39" s="14"/>
      <c r="P39" s="137"/>
      <c r="Q39" s="6"/>
      <c r="R39" s="6"/>
      <c r="S39" s="7"/>
    </row>
    <row r="40" spans="1:19" x14ac:dyDescent="0.25">
      <c r="A40" s="9"/>
      <c r="B40" s="143"/>
      <c r="C40" s="14"/>
      <c r="D40" s="5"/>
      <c r="E40" s="33"/>
      <c r="F40" s="6"/>
      <c r="G40" s="60"/>
      <c r="H40" s="31"/>
      <c r="I40" s="14"/>
      <c r="J40" s="30"/>
      <c r="K40" s="32"/>
      <c r="L40" s="6"/>
      <c r="M40" s="60"/>
      <c r="N40" s="31"/>
      <c r="O40" s="14"/>
      <c r="P40" s="137"/>
      <c r="Q40" s="6"/>
      <c r="R40" s="6"/>
      <c r="S40" s="7"/>
    </row>
    <row r="41" spans="1:19" x14ac:dyDescent="0.25">
      <c r="A41" s="9"/>
      <c r="B41" s="143"/>
      <c r="C41" s="14"/>
      <c r="D41" s="5"/>
      <c r="E41" s="33"/>
      <c r="F41" s="6"/>
      <c r="G41" s="60"/>
      <c r="H41" s="31"/>
      <c r="I41" s="14"/>
      <c r="J41" s="30"/>
      <c r="K41" s="32"/>
      <c r="L41" s="6"/>
      <c r="M41" s="60"/>
      <c r="N41" s="31"/>
      <c r="O41" s="14"/>
      <c r="P41" s="137"/>
      <c r="Q41" s="6"/>
      <c r="R41" s="6"/>
      <c r="S41" s="7"/>
    </row>
    <row r="42" spans="1:19" ht="63.75" customHeight="1" x14ac:dyDescent="0.25">
      <c r="A42" s="50"/>
      <c r="B42" s="22" t="str">
        <f>LPT!B121</f>
        <v>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v>
      </c>
      <c r="C42" s="18"/>
      <c r="D42" s="18"/>
      <c r="E42" s="18"/>
      <c r="F42" s="19"/>
      <c r="G42" s="19"/>
      <c r="H42" s="20"/>
      <c r="I42" s="18"/>
      <c r="J42" s="18"/>
      <c r="K42" s="18"/>
      <c r="L42" s="19"/>
      <c r="M42" s="21"/>
      <c r="N42" s="20"/>
      <c r="O42" s="18"/>
      <c r="P42" s="18"/>
      <c r="Q42" s="18"/>
      <c r="R42" s="19"/>
      <c r="S42" s="21"/>
    </row>
    <row r="43" spans="1:19" x14ac:dyDescent="0.25">
      <c r="A43" s="64"/>
      <c r="B43" s="25" t="s">
        <v>91</v>
      </c>
      <c r="C43" s="11"/>
      <c r="D43" s="10"/>
      <c r="E43" s="10"/>
      <c r="F43" s="12"/>
      <c r="G43" s="12"/>
      <c r="H43" s="17"/>
      <c r="I43" s="10"/>
      <c r="J43" s="10"/>
      <c r="K43" s="10"/>
      <c r="L43" s="12"/>
      <c r="M43" s="13"/>
      <c r="N43" s="17"/>
      <c r="O43" s="10"/>
      <c r="P43" s="10"/>
      <c r="Q43" s="10"/>
      <c r="R43" s="12"/>
      <c r="S43" s="13"/>
    </row>
    <row r="44" spans="1:19" x14ac:dyDescent="0.25">
      <c r="A44" s="15"/>
      <c r="B44" s="34"/>
      <c r="C44" s="14"/>
      <c r="D44" s="5"/>
      <c r="E44" s="33"/>
      <c r="F44" s="6"/>
      <c r="G44" s="60"/>
      <c r="H44" s="31"/>
      <c r="I44" s="14"/>
      <c r="J44" s="30"/>
      <c r="K44" s="32"/>
      <c r="L44" s="6"/>
      <c r="M44" s="60"/>
      <c r="N44" s="31"/>
      <c r="O44" s="14"/>
      <c r="P44" s="137"/>
      <c r="Q44" s="6"/>
      <c r="R44" s="6"/>
      <c r="S44" s="7"/>
    </row>
    <row r="45" spans="1:19" x14ac:dyDescent="0.25">
      <c r="A45" s="15"/>
      <c r="B45" s="34"/>
      <c r="C45" s="14"/>
      <c r="D45" s="5"/>
      <c r="E45" s="33"/>
      <c r="F45" s="6"/>
      <c r="G45" s="60"/>
      <c r="H45" s="31"/>
      <c r="I45" s="14"/>
      <c r="J45" s="30"/>
      <c r="K45" s="32"/>
      <c r="L45" s="6"/>
      <c r="M45" s="60"/>
      <c r="N45" s="31"/>
      <c r="O45" s="14"/>
      <c r="P45" s="137"/>
      <c r="Q45" s="6"/>
      <c r="R45" s="6"/>
      <c r="S45" s="7"/>
    </row>
    <row r="46" spans="1:19" x14ac:dyDescent="0.25">
      <c r="A46" s="15"/>
      <c r="B46" s="34"/>
      <c r="C46" s="14"/>
      <c r="D46" s="5"/>
      <c r="E46" s="33"/>
      <c r="F46" s="6"/>
      <c r="G46" s="60"/>
      <c r="H46" s="31"/>
      <c r="I46" s="14"/>
      <c r="J46" s="30"/>
      <c r="K46" s="32"/>
      <c r="L46" s="6"/>
      <c r="M46" s="60"/>
      <c r="N46" s="31"/>
      <c r="O46" s="14"/>
      <c r="P46" s="137"/>
      <c r="Q46" s="6"/>
      <c r="R46" s="6"/>
      <c r="S46" s="7"/>
    </row>
    <row r="47" spans="1:19" x14ac:dyDescent="0.25">
      <c r="A47" s="64"/>
      <c r="B47" s="237" t="s">
        <v>36</v>
      </c>
      <c r="C47" s="238"/>
      <c r="D47" s="238"/>
      <c r="E47" s="238"/>
      <c r="F47" s="238"/>
      <c r="G47" s="239"/>
      <c r="H47" s="240"/>
      <c r="I47" s="241"/>
      <c r="J47" s="241"/>
      <c r="K47" s="241"/>
      <c r="L47" s="241"/>
      <c r="M47" s="242"/>
      <c r="N47" s="17"/>
      <c r="O47" s="10"/>
      <c r="P47" s="10"/>
      <c r="Q47" s="10"/>
      <c r="R47" s="12"/>
      <c r="S47" s="13"/>
    </row>
    <row r="48" spans="1:19" x14ac:dyDescent="0.25">
      <c r="A48" s="15"/>
      <c r="B48" s="34"/>
      <c r="C48" s="14"/>
      <c r="D48" s="5"/>
      <c r="E48" s="33"/>
      <c r="F48" s="6"/>
      <c r="G48" s="60"/>
      <c r="H48" s="31"/>
      <c r="I48" s="14"/>
      <c r="J48" s="30"/>
      <c r="K48" s="32"/>
      <c r="L48" s="6"/>
      <c r="M48" s="60"/>
      <c r="N48" s="31"/>
      <c r="O48" s="14"/>
      <c r="P48" s="137"/>
      <c r="Q48" s="6"/>
      <c r="R48" s="6"/>
      <c r="S48" s="7"/>
    </row>
    <row r="49" spans="1:19" x14ac:dyDescent="0.25">
      <c r="A49" s="15"/>
      <c r="B49" s="34"/>
      <c r="C49" s="14"/>
      <c r="D49" s="5"/>
      <c r="E49" s="33"/>
      <c r="F49" s="6"/>
      <c r="G49" s="60"/>
      <c r="H49" s="31"/>
      <c r="I49" s="14"/>
      <c r="J49" s="30"/>
      <c r="K49" s="32"/>
      <c r="L49" s="6"/>
      <c r="M49" s="60"/>
      <c r="N49" s="31"/>
      <c r="O49" s="14"/>
      <c r="P49" s="137"/>
      <c r="Q49" s="6"/>
      <c r="R49" s="6"/>
      <c r="S49" s="7"/>
    </row>
    <row r="50" spans="1:19" x14ac:dyDescent="0.25">
      <c r="A50" s="15"/>
      <c r="B50" s="34"/>
      <c r="C50" s="14"/>
      <c r="D50" s="5"/>
      <c r="E50" s="33"/>
      <c r="F50" s="6"/>
      <c r="G50" s="60"/>
      <c r="H50" s="31"/>
      <c r="I50" s="14"/>
      <c r="J50" s="30"/>
      <c r="K50" s="32"/>
      <c r="L50" s="6"/>
      <c r="M50" s="60"/>
      <c r="N50" s="31"/>
      <c r="O50" s="14"/>
      <c r="P50" s="137"/>
      <c r="Q50" s="6"/>
      <c r="R50" s="6"/>
      <c r="S50" s="7"/>
    </row>
    <row r="51" spans="1:19" x14ac:dyDescent="0.25">
      <c r="A51" s="64"/>
      <c r="B51" s="195" t="s">
        <v>450</v>
      </c>
      <c r="C51" s="191"/>
      <c r="D51" s="191"/>
      <c r="E51" s="191"/>
      <c r="F51" s="192"/>
      <c r="G51" s="192"/>
      <c r="H51" s="193"/>
      <c r="I51" s="191"/>
      <c r="J51" s="191"/>
      <c r="K51" s="191"/>
      <c r="L51" s="192"/>
      <c r="M51" s="194"/>
      <c r="N51" s="193"/>
      <c r="O51" s="191"/>
      <c r="P51" s="191"/>
      <c r="Q51" s="191"/>
      <c r="R51" s="192"/>
      <c r="S51" s="194"/>
    </row>
    <row r="52" spans="1:19" x14ac:dyDescent="0.25">
      <c r="A52" s="15"/>
      <c r="B52" s="34"/>
      <c r="C52" s="14"/>
      <c r="D52" s="5"/>
      <c r="E52" s="33"/>
      <c r="F52" s="6"/>
      <c r="G52" s="60"/>
      <c r="H52" s="31"/>
      <c r="I52" s="14"/>
      <c r="J52" s="30"/>
      <c r="K52" s="32"/>
      <c r="L52" s="6"/>
      <c r="M52" s="60"/>
      <c r="N52" s="31"/>
      <c r="O52" s="14"/>
      <c r="P52" s="137"/>
      <c r="Q52" s="6"/>
      <c r="R52" s="6"/>
      <c r="S52" s="7"/>
    </row>
    <row r="53" spans="1:19" x14ac:dyDescent="0.25">
      <c r="A53" s="15"/>
      <c r="B53" s="34"/>
      <c r="C53" s="14"/>
      <c r="D53" s="5"/>
      <c r="E53" s="33"/>
      <c r="F53" s="6"/>
      <c r="G53" s="60"/>
      <c r="H53" s="31"/>
      <c r="I53" s="14"/>
      <c r="J53" s="30"/>
      <c r="K53" s="32"/>
      <c r="L53" s="6"/>
      <c r="M53" s="60"/>
      <c r="N53" s="31"/>
      <c r="O53" s="14"/>
      <c r="P53" s="137"/>
      <c r="Q53" s="6"/>
      <c r="R53" s="6"/>
      <c r="S53" s="7"/>
    </row>
    <row r="54" spans="1:19" x14ac:dyDescent="0.25">
      <c r="A54" s="15"/>
      <c r="B54" s="34"/>
      <c r="C54" s="14"/>
      <c r="D54" s="5"/>
      <c r="E54" s="33"/>
      <c r="F54" s="6"/>
      <c r="G54" s="60"/>
      <c r="H54" s="31"/>
      <c r="I54" s="14"/>
      <c r="J54" s="30"/>
      <c r="K54" s="32"/>
      <c r="L54" s="6"/>
      <c r="M54" s="60"/>
      <c r="N54" s="31"/>
      <c r="O54" s="14"/>
      <c r="P54" s="137"/>
      <c r="Q54" s="6"/>
      <c r="R54" s="6"/>
      <c r="S54" s="7"/>
    </row>
    <row r="55" spans="1:19" s="24" customFormat="1" ht="2.1" customHeight="1" x14ac:dyDescent="0.2">
      <c r="A55" s="51"/>
      <c r="B55" s="34"/>
      <c r="C55" s="53"/>
      <c r="D55" s="53"/>
      <c r="E55" s="54"/>
      <c r="F55" s="54"/>
      <c r="G55" s="54"/>
      <c r="H55" s="55"/>
      <c r="I55" s="55"/>
      <c r="J55" s="55"/>
      <c r="K55" s="55"/>
      <c r="L55" s="55"/>
      <c r="M55" s="56"/>
      <c r="N55" s="55"/>
      <c r="O55" s="55"/>
      <c r="P55" s="55"/>
      <c r="Q55" s="55"/>
      <c r="R55" s="55"/>
      <c r="S55" s="56"/>
    </row>
    <row r="56" spans="1:19" ht="72.75" customHeight="1" x14ac:dyDescent="0.25">
      <c r="A56" s="64"/>
      <c r="B56" s="195" t="s">
        <v>449</v>
      </c>
      <c r="C56" s="191"/>
      <c r="D56" s="191"/>
      <c r="E56" s="191"/>
      <c r="F56" s="192"/>
      <c r="G56" s="192"/>
      <c r="H56" s="193"/>
      <c r="I56" s="191"/>
      <c r="J56" s="191"/>
      <c r="K56" s="191"/>
      <c r="L56" s="192"/>
      <c r="M56" s="194"/>
      <c r="N56" s="193"/>
      <c r="O56" s="191"/>
      <c r="P56" s="191"/>
      <c r="Q56" s="191"/>
      <c r="R56" s="192"/>
      <c r="S56" s="194"/>
    </row>
    <row r="57" spans="1:19" x14ac:dyDescent="0.25">
      <c r="A57" s="15"/>
      <c r="B57" s="34"/>
      <c r="C57" s="14"/>
      <c r="D57" s="5"/>
      <c r="E57" s="33"/>
      <c r="F57" s="6"/>
      <c r="G57" s="60"/>
      <c r="H57" s="31"/>
      <c r="I57" s="14"/>
      <c r="J57" s="30"/>
      <c r="K57" s="32"/>
      <c r="L57" s="6"/>
      <c r="M57" s="60"/>
      <c r="N57" s="31"/>
      <c r="O57" s="14"/>
      <c r="P57" s="137"/>
      <c r="Q57" s="6"/>
      <c r="R57" s="6"/>
      <c r="S57" s="7"/>
    </row>
    <row r="58" spans="1:19" x14ac:dyDescent="0.25">
      <c r="A58" s="15"/>
      <c r="B58" s="34"/>
      <c r="C58" s="14"/>
      <c r="D58" s="5"/>
      <c r="E58" s="33"/>
      <c r="F58" s="6"/>
      <c r="G58" s="60"/>
      <c r="H58" s="31"/>
      <c r="I58" s="14"/>
      <c r="J58" s="30"/>
      <c r="K58" s="32"/>
      <c r="L58" s="6"/>
      <c r="M58" s="60"/>
      <c r="N58" s="31"/>
      <c r="O58" s="14"/>
      <c r="P58" s="137"/>
      <c r="Q58" s="6"/>
      <c r="R58" s="6"/>
      <c r="S58" s="7"/>
    </row>
    <row r="59" spans="1:19" x14ac:dyDescent="0.25">
      <c r="A59" s="15"/>
      <c r="B59" s="34"/>
      <c r="C59" s="14"/>
      <c r="D59" s="5"/>
      <c r="E59" s="33"/>
      <c r="F59" s="6"/>
      <c r="G59" s="60"/>
      <c r="H59" s="31"/>
      <c r="I59" s="14"/>
      <c r="J59" s="30"/>
      <c r="K59" s="32"/>
      <c r="L59" s="6"/>
      <c r="M59" s="60"/>
      <c r="N59" s="31"/>
      <c r="O59" s="14"/>
      <c r="P59" s="137"/>
      <c r="Q59" s="6"/>
      <c r="R59" s="6"/>
      <c r="S59" s="7"/>
    </row>
    <row r="60" spans="1:19" ht="53.25" customHeight="1" x14ac:dyDescent="0.25">
      <c r="A60" s="64"/>
      <c r="B60" s="195" t="s">
        <v>451</v>
      </c>
      <c r="C60" s="191"/>
      <c r="D60" s="191"/>
      <c r="E60" s="191"/>
      <c r="F60" s="192"/>
      <c r="G60" s="192"/>
      <c r="H60" s="193"/>
      <c r="I60" s="191"/>
      <c r="J60" s="191"/>
      <c r="K60" s="191"/>
      <c r="L60" s="192"/>
      <c r="M60" s="194"/>
      <c r="N60" s="193"/>
      <c r="O60" s="191"/>
      <c r="P60" s="191"/>
      <c r="Q60" s="191"/>
      <c r="R60" s="192"/>
      <c r="S60" s="194"/>
    </row>
    <row r="61" spans="1:19" x14ac:dyDescent="0.25">
      <c r="A61" s="15"/>
      <c r="B61" s="34"/>
      <c r="C61" s="14"/>
      <c r="D61" s="5"/>
      <c r="E61" s="33"/>
      <c r="F61" s="6"/>
      <c r="G61" s="60"/>
      <c r="H61" s="31"/>
      <c r="I61" s="14"/>
      <c r="J61" s="30"/>
      <c r="K61" s="32"/>
      <c r="L61" s="6"/>
      <c r="M61" s="60"/>
      <c r="N61" s="31"/>
      <c r="O61" s="14"/>
      <c r="P61" s="137"/>
      <c r="Q61" s="6"/>
      <c r="R61" s="6"/>
      <c r="S61" s="7"/>
    </row>
    <row r="62" spans="1:19" x14ac:dyDescent="0.25">
      <c r="A62" s="15"/>
      <c r="B62" s="34"/>
      <c r="C62" s="14"/>
      <c r="D62" s="5"/>
      <c r="E62" s="33"/>
      <c r="F62" s="6"/>
      <c r="G62" s="60"/>
      <c r="H62" s="31"/>
      <c r="I62" s="14"/>
      <c r="J62" s="30"/>
      <c r="K62" s="32"/>
      <c r="L62" s="6"/>
      <c r="M62" s="60"/>
      <c r="N62" s="31"/>
      <c r="O62" s="14"/>
      <c r="P62" s="137"/>
      <c r="Q62" s="6"/>
      <c r="R62" s="6"/>
      <c r="S62" s="7"/>
    </row>
    <row r="63" spans="1:19" x14ac:dyDescent="0.25">
      <c r="A63" s="15"/>
      <c r="B63" s="34"/>
      <c r="C63" s="14"/>
      <c r="D63" s="5"/>
      <c r="E63" s="33"/>
      <c r="F63" s="6"/>
      <c r="G63" s="60"/>
      <c r="H63" s="31"/>
      <c r="I63" s="14"/>
      <c r="J63" s="30"/>
      <c r="K63" s="32"/>
      <c r="L63" s="6"/>
      <c r="M63" s="60"/>
      <c r="N63" s="31"/>
      <c r="O63" s="14"/>
      <c r="P63" s="137"/>
      <c r="Q63" s="6"/>
      <c r="R63" s="6"/>
      <c r="S63" s="7"/>
    </row>
    <row r="64" spans="1:19" ht="42" customHeight="1" x14ac:dyDescent="0.25">
      <c r="A64" s="9"/>
      <c r="B64" s="195" t="s">
        <v>452</v>
      </c>
      <c r="C64" s="204"/>
      <c r="D64" s="204"/>
      <c r="E64" s="204"/>
      <c r="F64" s="207"/>
      <c r="G64" s="208"/>
      <c r="H64" s="206"/>
      <c r="I64" s="204"/>
      <c r="J64" s="204"/>
      <c r="K64" s="204"/>
      <c r="L64" s="204"/>
      <c r="M64" s="205"/>
      <c r="N64" s="206"/>
      <c r="O64" s="204"/>
      <c r="P64" s="204"/>
      <c r="Q64" s="204"/>
      <c r="R64" s="204"/>
      <c r="S64" s="205"/>
    </row>
    <row r="65" spans="1:19" x14ac:dyDescent="0.25">
      <c r="A65" s="9"/>
      <c r="B65" s="196"/>
      <c r="C65" s="14"/>
      <c r="D65" s="5"/>
      <c r="E65" s="201"/>
      <c r="F65" s="6"/>
      <c r="G65" s="60"/>
      <c r="H65" s="31"/>
      <c r="I65" s="14"/>
      <c r="J65" s="30"/>
      <c r="K65" s="202"/>
      <c r="L65" s="6"/>
      <c r="M65" s="60"/>
      <c r="N65" s="31"/>
      <c r="O65" s="14"/>
      <c r="P65" s="137"/>
      <c r="Q65" s="203"/>
      <c r="R65" s="6"/>
      <c r="S65" s="7"/>
    </row>
    <row r="66" spans="1:19" ht="50.25" customHeight="1" x14ac:dyDescent="0.25">
      <c r="A66" s="9"/>
      <c r="B66" s="195" t="s">
        <v>453</v>
      </c>
      <c r="C66" s="204"/>
      <c r="D66" s="204"/>
      <c r="E66" s="204"/>
      <c r="F66" s="207"/>
      <c r="G66" s="208"/>
      <c r="H66" s="206"/>
      <c r="I66" s="204"/>
      <c r="J66" s="204"/>
      <c r="K66" s="204"/>
      <c r="L66" s="204"/>
      <c r="M66" s="205"/>
      <c r="N66" s="207"/>
      <c r="O66" s="210"/>
      <c r="P66" s="209"/>
      <c r="Q66" s="204"/>
      <c r="R66" s="204"/>
      <c r="S66" s="205"/>
    </row>
    <row r="67" spans="1:19" x14ac:dyDescent="0.25">
      <c r="A67" s="9"/>
      <c r="B67" s="196"/>
      <c r="C67" s="14"/>
      <c r="D67" s="5"/>
      <c r="E67" s="201"/>
      <c r="F67" s="6"/>
      <c r="G67" s="60"/>
      <c r="H67" s="31"/>
      <c r="I67" s="14"/>
      <c r="J67" s="30"/>
      <c r="K67" s="202"/>
      <c r="L67" s="6"/>
      <c r="M67" s="60"/>
      <c r="N67" s="31"/>
      <c r="O67" s="14"/>
      <c r="P67" s="137"/>
      <c r="Q67" s="203"/>
      <c r="R67" s="6"/>
      <c r="S67" s="7"/>
    </row>
    <row r="68" spans="1:19" x14ac:dyDescent="0.25">
      <c r="A68" s="9"/>
      <c r="B68" s="196"/>
      <c r="C68" s="14"/>
      <c r="D68" s="5"/>
      <c r="E68" s="201"/>
      <c r="F68" s="6"/>
      <c r="G68" s="60"/>
      <c r="H68" s="31"/>
      <c r="I68" s="14"/>
      <c r="J68" s="30"/>
      <c r="K68" s="202"/>
      <c r="L68" s="6"/>
      <c r="M68" s="60"/>
      <c r="N68" s="31"/>
      <c r="O68" s="14"/>
      <c r="P68" s="137"/>
      <c r="Q68" s="203"/>
      <c r="R68" s="6"/>
      <c r="S68" s="7"/>
    </row>
    <row r="69" spans="1:19" ht="61.5" customHeight="1" x14ac:dyDescent="0.25">
      <c r="A69" s="65" t="s">
        <v>1</v>
      </c>
      <c r="B69" s="66" t="s">
        <v>97</v>
      </c>
      <c r="C69" s="67"/>
      <c r="D69" s="67"/>
      <c r="E69" s="68"/>
      <c r="F69" s="69">
        <f>SUM(F70:F71)</f>
        <v>0</v>
      </c>
      <c r="G69" s="69">
        <f>SUM(G70:G71)</f>
        <v>0</v>
      </c>
      <c r="H69" s="70"/>
      <c r="I69" s="71"/>
      <c r="J69" s="71"/>
      <c r="K69" s="72"/>
      <c r="L69" s="69">
        <f>SUM(L70:L71)</f>
        <v>0</v>
      </c>
      <c r="M69" s="73">
        <f>SUM(M70:M71)</f>
        <v>0</v>
      </c>
      <c r="N69" s="70"/>
      <c r="O69" s="71"/>
      <c r="P69" s="71"/>
      <c r="Q69" s="72"/>
      <c r="R69" s="69">
        <f>SUM(R70:R71)</f>
        <v>0</v>
      </c>
      <c r="S69" s="73">
        <f>SUM(S70:S71)</f>
        <v>0</v>
      </c>
    </row>
    <row r="70" spans="1:19" x14ac:dyDescent="0.25">
      <c r="A70" s="15"/>
      <c r="B70" s="34"/>
      <c r="C70" s="14"/>
      <c r="D70" s="5"/>
      <c r="E70" s="33"/>
      <c r="F70" s="6"/>
      <c r="G70" s="60"/>
      <c r="H70" s="31"/>
      <c r="I70" s="14"/>
      <c r="J70" s="30"/>
      <c r="K70" s="32"/>
      <c r="L70" s="6"/>
      <c r="M70" s="60"/>
      <c r="N70" s="31"/>
      <c r="O70" s="14"/>
      <c r="P70" s="137"/>
      <c r="Q70" s="6"/>
      <c r="R70" s="6"/>
      <c r="S70" s="7"/>
    </row>
    <row r="71" spans="1:19" x14ac:dyDescent="0.25">
      <c r="A71" s="15"/>
      <c r="B71" s="34"/>
      <c r="C71" s="14"/>
      <c r="D71" s="5"/>
      <c r="E71" s="33"/>
      <c r="F71" s="6"/>
      <c r="G71" s="60"/>
      <c r="H71" s="31"/>
      <c r="I71" s="14"/>
      <c r="J71" s="30"/>
      <c r="K71" s="32"/>
      <c r="L71" s="6"/>
      <c r="M71" s="60"/>
      <c r="N71" s="31"/>
      <c r="O71" s="14"/>
      <c r="P71" s="137"/>
      <c r="Q71" s="6"/>
      <c r="R71" s="6"/>
      <c r="S71" s="7"/>
    </row>
    <row r="72" spans="1:19" x14ac:dyDescent="0.25">
      <c r="A72" s="65" t="s">
        <v>2</v>
      </c>
      <c r="B72" s="74" t="s">
        <v>38</v>
      </c>
      <c r="C72" s="75"/>
      <c r="D72" s="75"/>
      <c r="E72" s="76"/>
      <c r="F72" s="69">
        <f>SUM(F73:F74)</f>
        <v>0</v>
      </c>
      <c r="G72" s="69">
        <f>SUM(G73:G74)</f>
        <v>0</v>
      </c>
      <c r="H72" s="77"/>
      <c r="I72" s="78"/>
      <c r="J72" s="78"/>
      <c r="K72" s="79"/>
      <c r="L72" s="45">
        <f>SUM(L73:L74)</f>
        <v>0</v>
      </c>
      <c r="M72" s="49">
        <f>SUM(M73:M74)</f>
        <v>0</v>
      </c>
      <c r="N72" s="77"/>
      <c r="O72" s="78"/>
      <c r="P72" s="78"/>
      <c r="Q72" s="79"/>
      <c r="R72" s="45">
        <f>SUM(R73:R74)</f>
        <v>0</v>
      </c>
      <c r="S72" s="49">
        <f>SUM(S73:S74)</f>
        <v>0</v>
      </c>
    </row>
    <row r="73" spans="1:19" x14ac:dyDescent="0.25">
      <c r="A73" s="15"/>
      <c r="B73" s="34"/>
      <c r="C73" s="14"/>
      <c r="D73" s="5"/>
      <c r="E73" s="33"/>
      <c r="F73" s="6"/>
      <c r="G73" s="60"/>
      <c r="H73" s="31"/>
      <c r="I73" s="14"/>
      <c r="J73" s="30"/>
      <c r="K73" s="32"/>
      <c r="L73" s="6"/>
      <c r="M73" s="60"/>
      <c r="N73" s="31"/>
      <c r="O73" s="14"/>
      <c r="P73" s="137"/>
      <c r="Q73" s="6"/>
      <c r="R73" s="6"/>
      <c r="S73" s="7"/>
    </row>
    <row r="74" spans="1:19" x14ac:dyDescent="0.25">
      <c r="A74" s="15"/>
      <c r="B74" s="34"/>
      <c r="C74" s="14"/>
      <c r="D74" s="5"/>
      <c r="E74" s="33"/>
      <c r="F74" s="6"/>
      <c r="G74" s="60"/>
      <c r="H74" s="31"/>
      <c r="I74" s="14"/>
      <c r="J74" s="30"/>
      <c r="K74" s="32"/>
      <c r="L74" s="6"/>
      <c r="M74" s="60"/>
      <c r="N74" s="31"/>
      <c r="O74" s="14"/>
      <c r="P74" s="137"/>
      <c r="Q74" s="6"/>
      <c r="R74" s="6"/>
      <c r="S74" s="7"/>
    </row>
    <row r="75" spans="1:19" x14ac:dyDescent="0.25">
      <c r="A75" s="65" t="s">
        <v>3</v>
      </c>
      <c r="B75" s="66" t="s">
        <v>37</v>
      </c>
      <c r="C75" s="67"/>
      <c r="D75" s="67"/>
      <c r="E75" s="68"/>
      <c r="F75" s="69">
        <f>SUM(F76:F77)</f>
        <v>0</v>
      </c>
      <c r="G75" s="80">
        <f>SUM(G76:G77)</f>
        <v>0</v>
      </c>
      <c r="H75" s="70"/>
      <c r="I75" s="71"/>
      <c r="J75" s="71"/>
      <c r="K75" s="72"/>
      <c r="L75" s="69">
        <f>SUM(L76:L77)</f>
        <v>0</v>
      </c>
      <c r="M75" s="73">
        <f>SUM(M76:M77)</f>
        <v>0</v>
      </c>
      <c r="N75" s="70"/>
      <c r="O75" s="71"/>
      <c r="P75" s="71"/>
      <c r="Q75" s="72"/>
      <c r="R75" s="69">
        <f>SUM(R76:R77)</f>
        <v>0</v>
      </c>
      <c r="S75" s="73">
        <f>SUM(S76:S77)</f>
        <v>0</v>
      </c>
    </row>
    <row r="76" spans="1:19" x14ac:dyDescent="0.25">
      <c r="A76" s="15"/>
      <c r="B76" s="34"/>
      <c r="C76" s="14"/>
      <c r="D76" s="5"/>
      <c r="E76" s="33"/>
      <c r="F76" s="6"/>
      <c r="G76" s="60"/>
      <c r="H76" s="31"/>
      <c r="I76" s="14"/>
      <c r="J76" s="30"/>
      <c r="K76" s="32"/>
      <c r="L76" s="6"/>
      <c r="M76" s="60"/>
      <c r="N76" s="31"/>
      <c r="O76" s="14"/>
      <c r="P76" s="137"/>
      <c r="Q76" s="6"/>
      <c r="R76" s="6"/>
      <c r="S76" s="7"/>
    </row>
    <row r="77" spans="1:19" x14ac:dyDescent="0.25">
      <c r="A77" s="15"/>
      <c r="B77" s="212"/>
      <c r="C77" s="14"/>
      <c r="D77" s="5"/>
      <c r="E77" s="33"/>
      <c r="F77" s="6"/>
      <c r="G77" s="60"/>
      <c r="H77" s="31"/>
      <c r="I77" s="14"/>
      <c r="J77" s="30"/>
      <c r="K77" s="32"/>
      <c r="L77" s="6"/>
      <c r="M77" s="60"/>
      <c r="N77" s="31"/>
      <c r="O77" s="14"/>
      <c r="P77" s="137"/>
      <c r="Q77" s="6"/>
      <c r="R77" s="6"/>
      <c r="S77" s="7"/>
    </row>
    <row r="78" spans="1:19" x14ac:dyDescent="0.25">
      <c r="A78" s="65" t="s">
        <v>4</v>
      </c>
      <c r="B78" s="213" t="s">
        <v>222</v>
      </c>
      <c r="C78" s="67"/>
      <c r="D78" s="67"/>
      <c r="E78" s="68"/>
      <c r="F78" s="69">
        <f>SUM(F79:F80)</f>
        <v>0</v>
      </c>
      <c r="G78" s="80">
        <f>SUM(G79:G80)</f>
        <v>0</v>
      </c>
      <c r="H78" s="70"/>
      <c r="I78" s="71"/>
      <c r="J78" s="71"/>
      <c r="K78" s="72"/>
      <c r="L78" s="69">
        <f>SUM(L79:L80)</f>
        <v>0</v>
      </c>
      <c r="M78" s="73">
        <f>SUM(M79:M80)</f>
        <v>0</v>
      </c>
      <c r="N78" s="70"/>
      <c r="O78" s="71"/>
      <c r="P78" s="71"/>
      <c r="Q78" s="72"/>
      <c r="R78" s="69">
        <f>SUM(R79:R80)</f>
        <v>0</v>
      </c>
      <c r="S78" s="73">
        <f>SUM(S79:S80)</f>
        <v>0</v>
      </c>
    </row>
    <row r="79" spans="1:19" x14ac:dyDescent="0.25">
      <c r="A79" s="15"/>
      <c r="B79" s="34"/>
      <c r="C79" s="14"/>
      <c r="D79" s="5"/>
      <c r="E79" s="33"/>
      <c r="F79" s="6"/>
      <c r="G79" s="60"/>
      <c r="H79" s="31"/>
      <c r="I79" s="14"/>
      <c r="J79" s="30"/>
      <c r="K79" s="32"/>
      <c r="L79" s="6"/>
      <c r="M79" s="60"/>
      <c r="N79" s="31"/>
      <c r="O79" s="14"/>
      <c r="P79" s="137"/>
      <c r="Q79" s="6"/>
      <c r="R79" s="6"/>
      <c r="S79" s="7"/>
    </row>
    <row r="80" spans="1:19" x14ac:dyDescent="0.25">
      <c r="A80" s="15"/>
      <c r="B80" s="34"/>
      <c r="C80" s="14"/>
      <c r="D80" s="5"/>
      <c r="E80" s="33"/>
      <c r="F80" s="6"/>
      <c r="G80" s="60"/>
      <c r="H80" s="31"/>
      <c r="I80" s="14"/>
      <c r="J80" s="30"/>
      <c r="K80" s="32"/>
      <c r="L80" s="6"/>
      <c r="M80" s="60"/>
      <c r="N80" s="31"/>
      <c r="O80" s="14"/>
      <c r="P80" s="137"/>
      <c r="Q80" s="6"/>
      <c r="R80" s="6"/>
      <c r="S80" s="7"/>
    </row>
    <row r="81" spans="1:21" ht="30" x14ac:dyDescent="0.25">
      <c r="A81" s="65" t="s">
        <v>5</v>
      </c>
      <c r="B81" s="66" t="s">
        <v>21</v>
      </c>
      <c r="C81" s="67"/>
      <c r="D81" s="67"/>
      <c r="E81" s="68"/>
      <c r="F81" s="69">
        <f>SUM(F82:F83)</f>
        <v>0</v>
      </c>
      <c r="G81" s="80">
        <f>SUM(G82:G83)</f>
        <v>0</v>
      </c>
      <c r="H81" s="70"/>
      <c r="I81" s="71"/>
      <c r="J81" s="71"/>
      <c r="K81" s="72"/>
      <c r="L81" s="69">
        <f>SUM(L82:L83)</f>
        <v>0</v>
      </c>
      <c r="M81" s="73">
        <f>SUM(M82:M83)</f>
        <v>0</v>
      </c>
      <c r="N81" s="70"/>
      <c r="O81" s="71"/>
      <c r="P81" s="71"/>
      <c r="Q81" s="72"/>
      <c r="R81" s="69">
        <f>SUM(R82:R83)</f>
        <v>0</v>
      </c>
      <c r="S81" s="73">
        <f>SUM(S82:S83)</f>
        <v>0</v>
      </c>
    </row>
    <row r="82" spans="1:21" x14ac:dyDescent="0.25">
      <c r="A82" s="15"/>
      <c r="B82" s="34"/>
      <c r="C82" s="14"/>
      <c r="D82" s="5"/>
      <c r="E82" s="33"/>
      <c r="F82" s="6"/>
      <c r="G82" s="60"/>
      <c r="H82" s="31"/>
      <c r="I82" s="14"/>
      <c r="J82" s="30"/>
      <c r="K82" s="32"/>
      <c r="L82" s="6"/>
      <c r="M82" s="60"/>
      <c r="N82" s="31"/>
      <c r="O82" s="14"/>
      <c r="P82" s="137"/>
      <c r="Q82" s="6"/>
      <c r="R82" s="6"/>
      <c r="S82" s="7"/>
    </row>
    <row r="83" spans="1:21" x14ac:dyDescent="0.25">
      <c r="A83" s="15"/>
      <c r="B83" s="34"/>
      <c r="C83" s="14"/>
      <c r="D83" s="5"/>
      <c r="E83" s="33"/>
      <c r="F83" s="6"/>
      <c r="G83" s="60"/>
      <c r="H83" s="31"/>
      <c r="I83" s="14"/>
      <c r="J83" s="30"/>
      <c r="K83" s="32"/>
      <c r="L83" s="6"/>
      <c r="M83" s="60"/>
      <c r="N83" s="31"/>
      <c r="O83" s="14"/>
      <c r="P83" s="137"/>
      <c r="Q83" s="6"/>
      <c r="R83" s="6"/>
      <c r="S83" s="7"/>
    </row>
    <row r="84" spans="1:21" ht="30" x14ac:dyDescent="0.25">
      <c r="A84" s="65" t="s">
        <v>6</v>
      </c>
      <c r="B84" s="66" t="s">
        <v>22</v>
      </c>
      <c r="C84" s="67"/>
      <c r="D84" s="67"/>
      <c r="E84" s="68"/>
      <c r="F84" s="69">
        <f>SUM(F85:F86)</f>
        <v>0</v>
      </c>
      <c r="G84" s="80">
        <f>SUM(G85:G86)</f>
        <v>0</v>
      </c>
      <c r="H84" s="70"/>
      <c r="I84" s="71"/>
      <c r="J84" s="71"/>
      <c r="K84" s="72"/>
      <c r="L84" s="69">
        <f>SUM(L85:L86)</f>
        <v>0</v>
      </c>
      <c r="M84" s="73">
        <f>SUM(M85:M86)</f>
        <v>0</v>
      </c>
      <c r="N84" s="70"/>
      <c r="O84" s="71"/>
      <c r="P84" s="71"/>
      <c r="Q84" s="72"/>
      <c r="R84" s="69">
        <f>SUM(R85:R86)</f>
        <v>0</v>
      </c>
      <c r="S84" s="73">
        <f>SUM(S85:S86)</f>
        <v>0</v>
      </c>
    </row>
    <row r="85" spans="1:21" x14ac:dyDescent="0.25">
      <c r="A85" s="15"/>
      <c r="B85" s="57"/>
      <c r="C85" s="8"/>
      <c r="D85" s="58"/>
      <c r="E85" s="59"/>
      <c r="F85" s="6"/>
      <c r="G85" s="60"/>
      <c r="H85" s="61"/>
      <c r="I85" s="8"/>
      <c r="J85" s="62"/>
      <c r="K85" s="63"/>
      <c r="L85" s="6"/>
      <c r="M85" s="60"/>
      <c r="N85" s="31"/>
      <c r="O85" s="14"/>
      <c r="P85" s="137"/>
      <c r="Q85" s="6"/>
      <c r="R85" s="6"/>
      <c r="S85" s="7"/>
    </row>
    <row r="86" spans="1:21" ht="29.25" thickBot="1" x14ac:dyDescent="0.3">
      <c r="A86" s="15"/>
      <c r="B86" s="57"/>
      <c r="C86" s="8"/>
      <c r="D86" s="58"/>
      <c r="E86" s="59"/>
      <c r="F86" s="6"/>
      <c r="G86" s="60"/>
      <c r="H86" s="61"/>
      <c r="I86" s="8"/>
      <c r="J86" s="62"/>
      <c r="K86" s="63"/>
      <c r="L86" s="6"/>
      <c r="M86" s="60"/>
      <c r="N86" s="138"/>
      <c r="O86" s="139"/>
      <c r="P86" s="140"/>
      <c r="Q86" s="141"/>
      <c r="R86" s="141"/>
      <c r="S86" s="142"/>
    </row>
    <row r="87" spans="1:21" ht="80.25" customHeight="1" thickBot="1" x14ac:dyDescent="0.3">
      <c r="A87" s="276" t="s">
        <v>43</v>
      </c>
      <c r="B87" s="277"/>
      <c r="C87" s="277"/>
      <c r="D87" s="277"/>
      <c r="E87" s="277"/>
      <c r="F87" s="277"/>
      <c r="G87" s="277"/>
      <c r="H87" s="277"/>
      <c r="I87" s="277"/>
      <c r="J87" s="277"/>
      <c r="K87" s="277"/>
      <c r="L87" s="277"/>
      <c r="M87" s="278"/>
    </row>
    <row r="88" spans="1:21" ht="39.950000000000003" customHeight="1" x14ac:dyDescent="0.25">
      <c r="A88" s="81"/>
      <c r="B88" s="82"/>
      <c r="C88" s="82"/>
      <c r="D88" s="82"/>
      <c r="E88" s="82"/>
      <c r="F88" s="83" t="s">
        <v>33</v>
      </c>
      <c r="G88" s="83" t="s">
        <v>34</v>
      </c>
      <c r="H88" s="84"/>
      <c r="I88" s="85"/>
      <c r="J88" s="85"/>
      <c r="K88" s="86"/>
      <c r="L88" s="87" t="s">
        <v>33</v>
      </c>
      <c r="M88" s="88" t="s">
        <v>34</v>
      </c>
    </row>
    <row r="89" spans="1:21" s="24" customFormat="1" ht="2.1" customHeight="1" x14ac:dyDescent="0.2">
      <c r="A89" s="51"/>
      <c r="B89" s="52"/>
      <c r="C89" s="53"/>
      <c r="D89" s="53"/>
      <c r="E89" s="54"/>
      <c r="F89" s="54"/>
      <c r="G89" s="54"/>
      <c r="H89" s="55"/>
      <c r="I89" s="55"/>
      <c r="J89" s="55"/>
      <c r="K89" s="55"/>
      <c r="L89" s="55"/>
      <c r="M89" s="56"/>
    </row>
    <row r="90" spans="1:21" ht="86.25" customHeight="1" x14ac:dyDescent="0.25">
      <c r="A90" s="279" t="s">
        <v>7</v>
      </c>
      <c r="B90" s="265" t="s">
        <v>468</v>
      </c>
      <c r="C90" s="266"/>
      <c r="D90" s="266"/>
      <c r="E90" s="267"/>
      <c r="F90" s="243">
        <v>7.4394999999999998</v>
      </c>
      <c r="G90" s="244"/>
      <c r="H90" s="89"/>
      <c r="I90" s="90"/>
      <c r="J90" s="90"/>
      <c r="K90" s="91"/>
      <c r="L90" s="243">
        <v>7.4394999999999998</v>
      </c>
      <c r="M90" s="244"/>
    </row>
    <row r="91" spans="1:21" s="23" customFormat="1" ht="14.25" customHeight="1" x14ac:dyDescent="0.25">
      <c r="A91" s="279"/>
      <c r="B91" s="268" t="s">
        <v>54</v>
      </c>
      <c r="C91" s="269"/>
      <c r="D91" s="269"/>
      <c r="E91" s="270"/>
      <c r="F91" s="245"/>
      <c r="G91" s="246"/>
      <c r="H91" s="92"/>
      <c r="I91" s="93"/>
      <c r="J91" s="93"/>
      <c r="K91" s="94"/>
      <c r="L91" s="245"/>
      <c r="M91" s="246"/>
    </row>
    <row r="92" spans="1:21" s="23" customFormat="1" ht="21" customHeight="1" x14ac:dyDescent="0.25">
      <c r="A92" s="280"/>
      <c r="B92" s="249" t="s">
        <v>68</v>
      </c>
      <c r="C92" s="250"/>
      <c r="D92" s="250"/>
      <c r="E92" s="251"/>
      <c r="F92" s="247"/>
      <c r="G92" s="248"/>
      <c r="H92" s="92"/>
      <c r="I92" s="93"/>
      <c r="J92" s="93"/>
      <c r="K92" s="94"/>
      <c r="L92" s="247"/>
      <c r="M92" s="248"/>
    </row>
    <row r="93" spans="1:21" ht="75" customHeight="1" x14ac:dyDescent="0.25">
      <c r="A93" s="41" t="s">
        <v>8</v>
      </c>
      <c r="B93" s="253" t="s">
        <v>44</v>
      </c>
      <c r="C93" s="271"/>
      <c r="D93" s="271"/>
      <c r="E93" s="272"/>
      <c r="F93" s="95">
        <f>F3*0.1</f>
        <v>0</v>
      </c>
      <c r="G93" s="96">
        <f>G3*0.1</f>
        <v>0</v>
      </c>
      <c r="H93" s="97"/>
      <c r="I93" s="90"/>
      <c r="J93" s="90"/>
      <c r="K93" s="91"/>
      <c r="L93" s="95">
        <f>L3*0.1</f>
        <v>0</v>
      </c>
      <c r="M93" s="98">
        <f>M3*0.1</f>
        <v>0</v>
      </c>
    </row>
    <row r="94" spans="1:21" ht="75" customHeight="1" x14ac:dyDescent="0.25">
      <c r="A94" s="41" t="s">
        <v>9</v>
      </c>
      <c r="B94" s="252" t="s">
        <v>45</v>
      </c>
      <c r="C94" s="252"/>
      <c r="D94" s="252"/>
      <c r="E94" s="252"/>
      <c r="F94" s="99">
        <f>MIN(F93, (IF(F69 ="", 0, F69)))+F3</f>
        <v>0</v>
      </c>
      <c r="G94" s="96">
        <f>MIN(G93, (IF(G69 ="", 0, G69)))+G3</f>
        <v>0</v>
      </c>
      <c r="H94" s="97"/>
      <c r="I94" s="90"/>
      <c r="J94" s="90"/>
      <c r="K94" s="91"/>
      <c r="L94" s="95">
        <f>MIN(L93, (IF(L69 ="", 0, L69)))+L3</f>
        <v>0</v>
      </c>
      <c r="M94" s="98">
        <f>MIN(M93, (IF(M69 ="", 0, M69)))+M3</f>
        <v>0</v>
      </c>
      <c r="T94" s="3"/>
      <c r="U94" s="3"/>
    </row>
    <row r="95" spans="1:21" ht="75" customHeight="1" x14ac:dyDescent="0.25">
      <c r="A95" s="41" t="s">
        <v>10</v>
      </c>
      <c r="B95" s="252" t="s">
        <v>463</v>
      </c>
      <c r="C95" s="252"/>
      <c r="D95" s="252"/>
      <c r="E95" s="252"/>
      <c r="F95" s="100"/>
      <c r="G95" s="100"/>
      <c r="H95" s="100"/>
      <c r="I95" s="100"/>
      <c r="J95" s="100"/>
      <c r="K95" s="101"/>
      <c r="L95" s="102">
        <f>IFERROR(L94/F94,0)</f>
        <v>0</v>
      </c>
      <c r="M95" s="103">
        <f>IFERROR(M94/G94,0)</f>
        <v>0</v>
      </c>
    </row>
    <row r="96" spans="1:21" ht="90" customHeight="1" x14ac:dyDescent="0.25">
      <c r="A96" s="41" t="s">
        <v>11</v>
      </c>
      <c r="B96" s="273" t="s">
        <v>460</v>
      </c>
      <c r="C96" s="274"/>
      <c r="D96" s="274"/>
      <c r="E96" s="275"/>
      <c r="F96" s="95">
        <f>IF((IF((37500)&gt;F72, F72, (37500)))&gt;(F94*0.02), (F94*0.02),(IF((37500)&gt;F72, F72, (37500))))</f>
        <v>0</v>
      </c>
      <c r="G96" s="96">
        <f>IF((IF((37500)&gt;G72, G72, (37500)))&gt;(G94*0.02), (G94*0.02),(IF((37500)&gt;G72, G72, (37500))))</f>
        <v>0</v>
      </c>
      <c r="H96" s="89"/>
      <c r="I96" s="90"/>
      <c r="J96" s="90"/>
      <c r="K96" s="91"/>
      <c r="L96" s="95">
        <f>IF((IF((37500)&gt;L72, L72, (37500)))&gt;(L94*0.02), (L94*0.02),(IF((37500)&gt;L72, L72, (37500))))</f>
        <v>0</v>
      </c>
      <c r="M96" s="98">
        <f>IF((IF((37500)&gt;M72, M72, (37500)))&gt;(M94*0.02), (M94*0.02),(IF((37500)&gt;M72, M72, (37500))))</f>
        <v>0</v>
      </c>
    </row>
    <row r="97" spans="1:21" ht="75" customHeight="1" x14ac:dyDescent="0.25">
      <c r="A97" s="41" t="s">
        <v>12</v>
      </c>
      <c r="B97" s="273" t="s">
        <v>461</v>
      </c>
      <c r="C97" s="274"/>
      <c r="D97" s="274"/>
      <c r="E97" s="275"/>
      <c r="F97" s="95">
        <f>IF((IF((75000)&gt;F75, F75, (75000)))&gt;(F94*0.02), (F94*0.02),(IF((75000)&gt;F75, F75, (75000))))</f>
        <v>0</v>
      </c>
      <c r="G97" s="96">
        <f>IF((IF((75000)&gt;G75, G75, (75000)))&gt;(G94*0.02), (G94*0.02),(IF((75000)&gt;G75, G75, (75000))))</f>
        <v>0</v>
      </c>
      <c r="H97" s="89"/>
      <c r="I97" s="90"/>
      <c r="J97" s="90"/>
      <c r="K97" s="91"/>
      <c r="L97" s="95">
        <f>IF((IF((75000)&gt;L75, L75, (75000)))&gt;(L94*0.02), (L94*0.02),(IF((75000)&gt;L75, L75, (75000))))</f>
        <v>0</v>
      </c>
      <c r="M97" s="98">
        <f>IF((IF((75000)&gt;M75, M75, (75000)))&gt;(M94*0.02), (M94*0.02),(IF((75000)&gt;M75, M75, (75000))))</f>
        <v>0</v>
      </c>
    </row>
    <row r="98" spans="1:21" ht="75" customHeight="1" x14ac:dyDescent="0.25">
      <c r="A98" s="41" t="s">
        <v>13</v>
      </c>
      <c r="B98" s="236" t="s">
        <v>47</v>
      </c>
      <c r="C98" s="236"/>
      <c r="D98" s="236"/>
      <c r="E98" s="236"/>
      <c r="F98" s="95">
        <f>IF(((F94*0.1)-F96-F97)&gt;F78, F78,((F94*0.1)-F96-F97))</f>
        <v>0</v>
      </c>
      <c r="G98" s="96">
        <f>IF(((G94*0.1)-G96-G97)&gt;G78, G78,((G94*0.1)-G96-G97))</f>
        <v>0</v>
      </c>
      <c r="H98" s="97"/>
      <c r="I98" s="90"/>
      <c r="J98" s="90"/>
      <c r="K98" s="91"/>
      <c r="L98" s="95">
        <f>IF(((L94*0.1)-L96-L97)&gt;L78, L78,((L94*0.1)-L96-L97))</f>
        <v>0</v>
      </c>
      <c r="M98" s="98">
        <f>IF(((M94*0.1)-M96-M97)&gt;M78, M78,((M94*0.1)-M96-M97))</f>
        <v>0</v>
      </c>
      <c r="U98" s="3"/>
    </row>
    <row r="99" spans="1:21" ht="75" customHeight="1" x14ac:dyDescent="0.25">
      <c r="A99" s="41" t="s">
        <v>14</v>
      </c>
      <c r="B99" s="236" t="s">
        <v>48</v>
      </c>
      <c r="C99" s="236"/>
      <c r="D99" s="236"/>
      <c r="E99" s="236"/>
      <c r="F99" s="95">
        <f>F96+F97+F98</f>
        <v>0</v>
      </c>
      <c r="G99" s="96">
        <f>G96+G97+G98</f>
        <v>0</v>
      </c>
      <c r="H99" s="97"/>
      <c r="I99" s="90"/>
      <c r="J99" s="90"/>
      <c r="K99" s="91"/>
      <c r="L99" s="95">
        <f t="shared" ref="L99:M99" si="0">L96+L97+L98</f>
        <v>0</v>
      </c>
      <c r="M99" s="98">
        <f t="shared" si="0"/>
        <v>0</v>
      </c>
    </row>
    <row r="100" spans="1:21" ht="75" customHeight="1" x14ac:dyDescent="0.25">
      <c r="A100" s="41" t="s">
        <v>15</v>
      </c>
      <c r="B100" s="236" t="s">
        <v>49</v>
      </c>
      <c r="C100" s="236"/>
      <c r="D100" s="236"/>
      <c r="E100" s="236"/>
      <c r="F100" s="104">
        <f>F94+F99</f>
        <v>0</v>
      </c>
      <c r="G100" s="105">
        <f>G94+G99</f>
        <v>0</v>
      </c>
      <c r="H100" s="97"/>
      <c r="I100" s="90"/>
      <c r="J100" s="90"/>
      <c r="K100" s="91"/>
      <c r="L100" s="104">
        <f>L94+L99</f>
        <v>0</v>
      </c>
      <c r="M100" s="106">
        <f>M94+M99</f>
        <v>0</v>
      </c>
    </row>
    <row r="101" spans="1:21" ht="75" customHeight="1" x14ac:dyDescent="0.25">
      <c r="A101" s="41" t="s">
        <v>24</v>
      </c>
      <c r="B101" s="236" t="s">
        <v>101</v>
      </c>
      <c r="C101" s="236"/>
      <c r="D101" s="236"/>
      <c r="E101" s="236"/>
      <c r="F101" s="26"/>
      <c r="G101" s="16"/>
      <c r="H101" s="97"/>
      <c r="I101" s="90"/>
      <c r="J101" s="90"/>
      <c r="K101" s="91"/>
      <c r="L101" s="26"/>
      <c r="M101" s="169"/>
    </row>
    <row r="102" spans="1:21" x14ac:dyDescent="0.25">
      <c r="A102" s="41" t="s">
        <v>16</v>
      </c>
      <c r="B102" s="236" t="s">
        <v>462</v>
      </c>
      <c r="C102" s="236"/>
      <c r="D102" s="236"/>
      <c r="E102" s="236"/>
      <c r="F102" s="257"/>
      <c r="G102" s="258"/>
      <c r="H102" s="107"/>
      <c r="I102" s="90"/>
      <c r="J102" s="90"/>
      <c r="K102" s="91"/>
      <c r="L102" s="255"/>
      <c r="M102" s="256"/>
    </row>
    <row r="103" spans="1:21" ht="75" customHeight="1" x14ac:dyDescent="0.25">
      <c r="A103" s="41" t="s">
        <v>46</v>
      </c>
      <c r="B103" s="254" t="s">
        <v>466</v>
      </c>
      <c r="C103" s="254"/>
      <c r="D103" s="254"/>
      <c r="E103" s="254"/>
      <c r="F103" s="95"/>
      <c r="G103" s="95"/>
      <c r="H103" s="97"/>
      <c r="I103" s="90"/>
      <c r="J103" s="90"/>
      <c r="K103" s="91"/>
      <c r="L103" s="95"/>
      <c r="M103" s="95"/>
    </row>
    <row r="104" spans="1:21" ht="102" customHeight="1" thickBot="1" x14ac:dyDescent="0.3">
      <c r="A104" s="41" t="s">
        <v>23</v>
      </c>
      <c r="B104" s="254" t="s">
        <v>223</v>
      </c>
      <c r="C104" s="254"/>
      <c r="D104" s="254"/>
      <c r="E104" s="254"/>
      <c r="F104" s="95"/>
      <c r="G104" s="95"/>
      <c r="H104" s="97"/>
      <c r="I104" s="90"/>
      <c r="J104" s="90"/>
      <c r="K104" s="91"/>
      <c r="L104" s="95"/>
      <c r="M104" s="95"/>
    </row>
    <row r="105" spans="1:21" ht="150" customHeight="1" thickTop="1" thickBot="1" x14ac:dyDescent="0.35">
      <c r="A105" s="41" t="s">
        <v>25</v>
      </c>
      <c r="B105" s="252" t="s">
        <v>69</v>
      </c>
      <c r="C105" s="252"/>
      <c r="D105" s="252"/>
      <c r="E105" s="253"/>
      <c r="F105" s="172">
        <f>ROUND((IF((IF(F104&gt;((F100*F102)-F101),0,((F100*F102)-F101)))&gt;F103, F103, (IF(F104&gt;((F100*F102)-F101),0,((F100*F102)-F101))))), 2)</f>
        <v>0</v>
      </c>
      <c r="G105" s="172">
        <f>ROUND((IF((IF(G104&gt;((G100*F102)-G101),0,((G100*F102)-G101)))&gt;G103, G103, (IF(G104&gt;((G100*F102)-G101),0,((G100*F102)-G101))))), 2)</f>
        <v>0</v>
      </c>
      <c r="H105" s="171"/>
      <c r="I105" s="90"/>
      <c r="J105" s="90"/>
      <c r="K105" s="90"/>
      <c r="L105" s="172">
        <f>IF((ROUND((IF((IF(L104&gt;((L100*L102)-L101),0,((L100*L102)-L101)))&gt;L103, L103, (IF(L104&gt;((L100*L102)-L101),0,((L100*L102)-L101))))), 2))&gt;F105, F105, (ROUND((IF((IF(L104&gt;((L100*L102)-L101),0,((L100*L102)-L101)))&gt;L103, L103, (IF(L104&gt;((L100*L102)-L101),0,((L100*L102)-L101))))), 2)))</f>
        <v>0</v>
      </c>
      <c r="M105" s="172">
        <f>ROUND((IF((IF(M104&gt;((M100*L102)-M101),0,((M100*L102)-M101)))&gt;M103, M103, (IF(M104&gt;((M100*L102)-M101),0,((M100*L102)-M101))))), 2)</f>
        <v>0</v>
      </c>
    </row>
    <row r="106" spans="1:21" ht="75" customHeight="1" thickTop="1" x14ac:dyDescent="0.3">
      <c r="A106" s="41" t="s">
        <v>30</v>
      </c>
      <c r="B106" s="287" t="s">
        <v>464</v>
      </c>
      <c r="C106" s="288"/>
      <c r="D106" s="288"/>
      <c r="E106" s="288"/>
      <c r="F106" s="170"/>
      <c r="G106" s="170"/>
      <c r="H106" s="108"/>
      <c r="I106" s="90"/>
      <c r="J106" s="90"/>
      <c r="K106" s="91"/>
      <c r="L106" s="173">
        <f>L105-IFERROR(ROUND((IF(L95&lt;80%, L105*0.05)), 2),0)</f>
        <v>0</v>
      </c>
      <c r="M106" s="174">
        <f>M105-IFERROR(ROUND((IF(M95&lt;80%, M105*0.05)), 2),0)</f>
        <v>0</v>
      </c>
    </row>
    <row r="107" spans="1:21" ht="60" customHeight="1" x14ac:dyDescent="0.25">
      <c r="A107" s="41" t="s">
        <v>29</v>
      </c>
      <c r="B107" s="236" t="s">
        <v>467</v>
      </c>
      <c r="C107" s="236"/>
      <c r="D107" s="236"/>
      <c r="E107" s="236"/>
      <c r="F107" s="95">
        <f>ROUND((F3+F69+F72+F75+F78+F81+F84), 2)</f>
        <v>0</v>
      </c>
      <c r="G107" s="95">
        <f>ROUND((G3+G69+G72+G75+G78+G81+G84), 2)</f>
        <v>0</v>
      </c>
      <c r="H107" s="97"/>
      <c r="I107" s="90"/>
      <c r="J107" s="90"/>
      <c r="K107" s="91"/>
      <c r="L107" s="95">
        <f>ROUND((L3+L69+L72+L75+L78+L81+L84), 2)</f>
        <v>0</v>
      </c>
      <c r="M107" s="98">
        <f>ROUND((M3+M69+M72+M75+M78+M81+M84), 2)</f>
        <v>0</v>
      </c>
    </row>
    <row r="108" spans="1:21" ht="60" customHeight="1" x14ac:dyDescent="0.25">
      <c r="A108" s="41" t="s">
        <v>20</v>
      </c>
      <c r="B108" s="236" t="s">
        <v>50</v>
      </c>
      <c r="C108" s="236"/>
      <c r="D108" s="236"/>
      <c r="E108" s="236"/>
      <c r="F108" s="95">
        <f>F107-F105</f>
        <v>0</v>
      </c>
      <c r="G108" s="96">
        <f>G107-G105</f>
        <v>0</v>
      </c>
      <c r="H108" s="97"/>
      <c r="I108" s="90"/>
      <c r="J108" s="90"/>
      <c r="K108" s="91"/>
      <c r="L108" s="95">
        <f>L107-L106</f>
        <v>0</v>
      </c>
      <c r="M108" s="98">
        <f>M107-M106</f>
        <v>0</v>
      </c>
    </row>
    <row r="109" spans="1:21" ht="60" customHeight="1" x14ac:dyDescent="0.25">
      <c r="A109" s="41" t="s">
        <v>66</v>
      </c>
      <c r="B109" s="287" t="s">
        <v>105</v>
      </c>
      <c r="C109" s="288"/>
      <c r="D109" s="288"/>
      <c r="E109" s="291"/>
      <c r="F109" s="95">
        <f>ROUND((F105*0.9), 2)</f>
        <v>0</v>
      </c>
      <c r="G109" s="95">
        <f>ROUND((G105*0.9), 2)</f>
        <v>0</v>
      </c>
      <c r="H109" s="97"/>
      <c r="I109" s="90"/>
      <c r="J109" s="90"/>
      <c r="K109" s="91"/>
      <c r="L109" s="95">
        <f>ROUND((L106*0.9), 2)</f>
        <v>0</v>
      </c>
      <c r="M109" s="95">
        <f>ROUND((M106*0.9), 2)</f>
        <v>0</v>
      </c>
    </row>
    <row r="110" spans="1:21" ht="60" customHeight="1" x14ac:dyDescent="0.25">
      <c r="A110" s="41" t="s">
        <v>67</v>
      </c>
      <c r="B110" s="284" t="s">
        <v>70</v>
      </c>
      <c r="C110" s="285"/>
      <c r="D110" s="285"/>
      <c r="E110" s="286"/>
      <c r="F110" s="109">
        <f>F105-F109</f>
        <v>0</v>
      </c>
      <c r="G110" s="110">
        <f>G105-G109</f>
        <v>0</v>
      </c>
      <c r="H110" s="97"/>
      <c r="I110" s="90"/>
      <c r="J110" s="90"/>
      <c r="K110" s="91"/>
      <c r="L110" s="109">
        <f>L106-L109</f>
        <v>0</v>
      </c>
      <c r="M110" s="98">
        <f>M106-M109</f>
        <v>0</v>
      </c>
    </row>
    <row r="111" spans="1:21" s="24" customFormat="1" ht="2.1" customHeight="1" x14ac:dyDescent="0.2">
      <c r="A111" s="111"/>
      <c r="B111" s="112"/>
      <c r="C111" s="53"/>
      <c r="D111" s="53"/>
      <c r="E111" s="54"/>
      <c r="F111" s="54"/>
      <c r="G111" s="54"/>
      <c r="H111" s="55"/>
      <c r="I111" s="55"/>
      <c r="J111" s="55"/>
      <c r="K111" s="55"/>
      <c r="L111" s="55"/>
      <c r="M111" s="56"/>
    </row>
    <row r="112" spans="1:21" ht="39.950000000000003" hidden="1" customHeight="1" x14ac:dyDescent="0.25">
      <c r="A112" s="113"/>
      <c r="B112" s="289" t="s">
        <v>51</v>
      </c>
      <c r="C112" s="289"/>
      <c r="D112" s="290"/>
      <c r="E112" s="114" t="s">
        <v>52</v>
      </c>
      <c r="F112" s="115" t="s">
        <v>33</v>
      </c>
      <c r="G112" s="115" t="s">
        <v>34</v>
      </c>
      <c r="H112" s="116"/>
      <c r="I112" s="117"/>
      <c r="J112" s="117"/>
      <c r="K112" s="118" t="s">
        <v>35</v>
      </c>
      <c r="L112" s="119" t="s">
        <v>33</v>
      </c>
      <c r="M112" s="120" t="s">
        <v>34</v>
      </c>
    </row>
    <row r="113" spans="1:13" s="24" customFormat="1" ht="2.1" customHeight="1" x14ac:dyDescent="0.2">
      <c r="A113" s="111"/>
      <c r="B113" s="112"/>
      <c r="C113" s="53"/>
      <c r="D113" s="53"/>
      <c r="E113" s="54"/>
      <c r="F113" s="54"/>
      <c r="G113" s="54"/>
      <c r="H113" s="55"/>
      <c r="I113" s="55"/>
      <c r="J113" s="55"/>
      <c r="K113" s="55"/>
      <c r="L113" s="55"/>
      <c r="M113" s="56"/>
    </row>
    <row r="114" spans="1:13" ht="60" hidden="1" customHeight="1" x14ac:dyDescent="0.25">
      <c r="A114" s="121" t="s">
        <v>81</v>
      </c>
      <c r="B114" s="296" t="s">
        <v>93</v>
      </c>
      <c r="C114" s="297"/>
      <c r="D114" s="298"/>
      <c r="E114" s="144"/>
      <c r="F114" s="27"/>
      <c r="G114" s="27"/>
      <c r="H114" s="292"/>
      <c r="I114" s="293"/>
      <c r="J114" s="293"/>
      <c r="K114" s="144"/>
      <c r="L114" s="27"/>
      <c r="M114" s="28"/>
    </row>
    <row r="115" spans="1:13" ht="60" hidden="1" customHeight="1" x14ac:dyDescent="0.25">
      <c r="A115" s="41" t="s">
        <v>82</v>
      </c>
      <c r="B115" s="296" t="s">
        <v>94</v>
      </c>
      <c r="C115" s="297"/>
      <c r="D115" s="298"/>
      <c r="E115" s="122">
        <f>IF(OR(F115&gt;=50%,G115&gt;=50%), 3, 0)</f>
        <v>0</v>
      </c>
      <c r="F115" s="123">
        <f>IFERROR(F114/F94,0)</f>
        <v>0</v>
      </c>
      <c r="G115" s="123">
        <f>IFERROR(G114/G94,0)</f>
        <v>0</v>
      </c>
      <c r="H115" s="292"/>
      <c r="I115" s="293"/>
      <c r="J115" s="293"/>
      <c r="K115" s="122">
        <f>IF(OR(L115&gt;=50%,M115&gt;=50%), 3, 0)</f>
        <v>0</v>
      </c>
      <c r="L115" s="123">
        <f>IFERROR(L114/L94,0)</f>
        <v>0</v>
      </c>
      <c r="M115" s="124">
        <f>IFERROR(M114/M94,0)</f>
        <v>0</v>
      </c>
    </row>
    <row r="116" spans="1:13" ht="60" hidden="1" customHeight="1" x14ac:dyDescent="0.25">
      <c r="A116" s="121" t="s">
        <v>83</v>
      </c>
      <c r="B116" s="296" t="s">
        <v>95</v>
      </c>
      <c r="C116" s="297"/>
      <c r="D116" s="298"/>
      <c r="E116" s="144"/>
      <c r="F116" s="27"/>
      <c r="G116" s="27"/>
      <c r="H116" s="292"/>
      <c r="I116" s="293"/>
      <c r="J116" s="293"/>
      <c r="K116" s="144"/>
      <c r="L116" s="27"/>
      <c r="M116" s="28"/>
    </row>
    <row r="117" spans="1:13" ht="60" hidden="1" customHeight="1" thickBot="1" x14ac:dyDescent="0.3">
      <c r="A117" s="125" t="s">
        <v>84</v>
      </c>
      <c r="B117" s="299" t="s">
        <v>96</v>
      </c>
      <c r="C117" s="300"/>
      <c r="D117" s="301"/>
      <c r="E117" s="126">
        <f>IF(OR(F117&gt;=70%,G117&gt;=50%), 2, 0)</f>
        <v>0</v>
      </c>
      <c r="F117" s="127">
        <f>IFERROR(F116/F94,0)</f>
        <v>0</v>
      </c>
      <c r="G117" s="127">
        <f>IFERROR(G116/G94,0)</f>
        <v>0</v>
      </c>
      <c r="H117" s="294"/>
      <c r="I117" s="295"/>
      <c r="J117" s="295"/>
      <c r="K117" s="126">
        <f>IF(OR(L117&gt;=70%,M117&gt;=50%), 2, 0)</f>
        <v>0</v>
      </c>
      <c r="L117" s="127">
        <f>IFERROR(L116/L94,0)</f>
        <v>0</v>
      </c>
      <c r="M117" s="128">
        <f>IFERROR(M116/M94,0)</f>
        <v>0</v>
      </c>
    </row>
    <row r="118" spans="1:13" s="130" customFormat="1" hidden="1" x14ac:dyDescent="0.25">
      <c r="A118" s="129"/>
      <c r="E118" s="175" t="s">
        <v>55</v>
      </c>
      <c r="F118" s="176"/>
      <c r="G118" s="175" t="s">
        <v>53</v>
      </c>
      <c r="L118" s="131"/>
      <c r="M118" s="132"/>
    </row>
    <row r="119" spans="1:13" s="130" customFormat="1" hidden="1" x14ac:dyDescent="0.25">
      <c r="A119" s="129"/>
      <c r="E119" s="175" t="s">
        <v>57</v>
      </c>
      <c r="F119" s="176"/>
      <c r="G119" s="175" t="s">
        <v>31</v>
      </c>
      <c r="L119" s="131"/>
      <c r="M119" s="132"/>
    </row>
    <row r="120" spans="1:13" s="130" customFormat="1" hidden="1" x14ac:dyDescent="0.25">
      <c r="A120" s="129"/>
      <c r="E120" s="175" t="s">
        <v>56</v>
      </c>
      <c r="F120" s="176"/>
      <c r="G120" s="175" t="s">
        <v>32</v>
      </c>
      <c r="L120" s="131"/>
      <c r="M120" s="132"/>
    </row>
  </sheetData>
  <sheetProtection formatCells="0" insertRows="0"/>
  <mergeCells count="39">
    <mergeCell ref="H114:J117"/>
    <mergeCell ref="B114:D114"/>
    <mergeCell ref="B115:D115"/>
    <mergeCell ref="B116:D116"/>
    <mergeCell ref="B117:D117"/>
    <mergeCell ref="B110:E110"/>
    <mergeCell ref="B106:E106"/>
    <mergeCell ref="B112:D112"/>
    <mergeCell ref="B107:E107"/>
    <mergeCell ref="B108:E108"/>
    <mergeCell ref="B109:E109"/>
    <mergeCell ref="L102:M102"/>
    <mergeCell ref="F102:G102"/>
    <mergeCell ref="H1:M1"/>
    <mergeCell ref="B1:G1"/>
    <mergeCell ref="B90:E90"/>
    <mergeCell ref="B91:E91"/>
    <mergeCell ref="B93:E93"/>
    <mergeCell ref="B95:E95"/>
    <mergeCell ref="B96:E96"/>
    <mergeCell ref="B97:E97"/>
    <mergeCell ref="B94:E94"/>
    <mergeCell ref="A87:M87"/>
    <mergeCell ref="A90:A92"/>
    <mergeCell ref="B4:G4"/>
    <mergeCell ref="B105:E105"/>
    <mergeCell ref="B104:E104"/>
    <mergeCell ref="B100:E100"/>
    <mergeCell ref="B101:E101"/>
    <mergeCell ref="B102:E102"/>
    <mergeCell ref="B103:E103"/>
    <mergeCell ref="N1:S1"/>
    <mergeCell ref="B98:E98"/>
    <mergeCell ref="B99:E99"/>
    <mergeCell ref="B47:G47"/>
    <mergeCell ref="H47:M47"/>
    <mergeCell ref="F90:G92"/>
    <mergeCell ref="L90:M92"/>
    <mergeCell ref="B92:E92"/>
  </mergeCells>
  <conditionalFormatting sqref="L106">
    <cfRule type="cellIs" dxfId="6" priority="8" operator="lessThan">
      <formula>$L$105</formula>
    </cfRule>
  </conditionalFormatting>
  <conditionalFormatting sqref="M106">
    <cfRule type="cellIs" dxfId="5" priority="7" operator="lessThan">
      <formula>$M$105</formula>
    </cfRule>
  </conditionalFormatting>
  <conditionalFormatting sqref="F107:G107">
    <cfRule type="cellIs" dxfId="4" priority="6" operator="greaterThan">
      <formula>100000*$F$90</formula>
    </cfRule>
  </conditionalFormatting>
  <conditionalFormatting sqref="F107:G107">
    <cfRule type="cellIs" dxfId="3" priority="4" operator="greaterThan">
      <formula>100000*7.4125</formula>
    </cfRule>
  </conditionalFormatting>
  <conditionalFormatting sqref="L107">
    <cfRule type="cellIs" dxfId="2" priority="3" operator="greaterThan">
      <formula>100000*$L$90</formula>
    </cfRule>
  </conditionalFormatting>
  <conditionalFormatting sqref="M107">
    <cfRule type="cellIs" dxfId="1" priority="2" operator="greaterThan">
      <formula>100000*$L$90</formula>
    </cfRule>
  </conditionalFormatting>
  <conditionalFormatting sqref="F107:G107">
    <cfRule type="cellIs" dxfId="0" priority="1" operator="greaterThan">
      <formula>100000*$F$90</formula>
    </cfRule>
  </conditionalFormatting>
  <dataValidations xWindow="881" yWindow="190" count="1">
    <dataValidation type="list" allowBlank="1" showInputMessage="1" showErrorMessage="1" sqref="E8:E10 E57:E59 E44:E46 E12:E14 E82:E83 E79:E80 E76:E77 E73:E74 E70:E71 E35:E37 E85:E86 E65 E39:E41 E52:E54 E30:E32 E26:E28 E21:E23 E48:E50 E61:E63 E67:E68 E17:E19" xr:uid="{00000000-0002-0000-0000-000000000000}">
      <formula1>$E$118:$E$120</formula1>
    </dataValidation>
  </dataValidations>
  <hyperlinks>
    <hyperlink ref="B91" r:id="rId1" display="www.ecb.europa.eu/stats/policy_and_exchange_rates/euro_reference_exchange_rates/html/index.en.html" xr:uid="{00000000-0004-0000-0000-000000000000}"/>
    <hyperlink ref="B91:E91" r:id="rId2" display="Tečajna lista - ECB" xr:uid="{00000000-0004-0000-0000-000001000000}"/>
  </hyperlinks>
  <pageMargins left="0.70866141732283472" right="0.70866141732283472" top="0.74803149606299213" bottom="0.74803149606299213" header="0.31496062992125984" footer="0.31496062992125984"/>
  <pageSetup scale="38" orientation="landscape" r:id="rId3"/>
  <rowBreaks count="3" manualBreakCount="3">
    <brk id="50" max="14" man="1"/>
    <brk id="87" max="14" man="1"/>
    <brk id="102" max="14" man="1"/>
  </rowBreaks>
  <ignoredErrors>
    <ignoredError sqref="G72 G75 G78 G81 G84" formula="1"/>
  </ignoredErrors>
  <legacyDrawing r:id="rId4"/>
  <extLst>
    <ext xmlns:x14="http://schemas.microsoft.com/office/spreadsheetml/2009/9/main" uri="{CCE6A557-97BC-4b89-ADB6-D9C93CAAB3DF}">
      <x14:dataValidations xmlns:xm="http://schemas.microsoft.com/office/excel/2006/main" xWindow="881" yWindow="190" count="15">
        <x14:dataValidation type="list" allowBlank="1" showInputMessage="1" showErrorMessage="1" xr:uid="{00000000-0002-0000-0000-000001000000}">
          <x14:formula1>
            <xm:f>LPT!#REF!</xm:f>
          </x14:formula1>
          <xm:sqref>B55</xm:sqref>
        </x14:dataValidation>
        <x14:dataValidation type="list" allowBlank="1" showInputMessage="1" showErrorMessage="1" xr:uid="{00000000-0002-0000-0000-000002000000}">
          <x14:formula1>
            <xm:f>LPT!$B$8:$B$18</xm:f>
          </x14:formula1>
          <xm:sqref>B8:B10</xm:sqref>
        </x14:dataValidation>
        <x14:dataValidation type="list" allowBlank="1" showInputMessage="1" showErrorMessage="1" xr:uid="{00000000-0002-0000-0000-000003000000}">
          <x14:formula1>
            <xm:f>LPT!$B$20:$B$73</xm:f>
          </x14:formula1>
          <xm:sqref>B12:B14</xm:sqref>
        </x14:dataValidation>
        <x14:dataValidation type="list" allowBlank="1" showInputMessage="1" showErrorMessage="1" xr:uid="{00000000-0002-0000-0000-000004000000}">
          <x14:formula1>
            <xm:f>LPT!$B$76:$B$77</xm:f>
          </x14:formula1>
          <xm:sqref>B17:B19</xm:sqref>
        </x14:dataValidation>
        <x14:dataValidation type="list" allowBlank="1" showInputMessage="1" showErrorMessage="1" xr:uid="{00000000-0002-0000-0000-000005000000}">
          <x14:formula1>
            <xm:f>LPT!$B$79:$B$93</xm:f>
          </x14:formula1>
          <xm:sqref>B21:B23</xm:sqref>
        </x14:dataValidation>
        <x14:dataValidation type="list" allowBlank="1" showInputMessage="1" showErrorMessage="1" xr:uid="{00000000-0002-0000-0000-000006000000}">
          <x14:formula1>
            <xm:f>LPT!$B$96:$B$97</xm:f>
          </x14:formula1>
          <xm:sqref>B26:B28</xm:sqref>
        </x14:dataValidation>
        <x14:dataValidation type="list" allowBlank="1" showInputMessage="1" showErrorMessage="1" xr:uid="{00000000-0002-0000-0000-000007000000}">
          <x14:formula1>
            <xm:f>LPT!$B$99:$B$100</xm:f>
          </x14:formula1>
          <xm:sqref>B30:B32</xm:sqref>
        </x14:dataValidation>
        <x14:dataValidation type="list" allowBlank="1" showInputMessage="1" showErrorMessage="1" xr:uid="{00000000-0002-0000-0000-000008000000}">
          <x14:formula1>
            <xm:f>LPT!$B$103:$B$106</xm:f>
          </x14:formula1>
          <xm:sqref>B35:B37</xm:sqref>
        </x14:dataValidation>
        <x14:dataValidation type="list" allowBlank="1" showInputMessage="1" showErrorMessage="1" xr:uid="{00000000-0002-0000-0000-000009000000}">
          <x14:formula1>
            <xm:f>LPT!$B$108:$B$120</xm:f>
          </x14:formula1>
          <xm:sqref>B39:B41</xm:sqref>
        </x14:dataValidation>
        <x14:dataValidation type="list" allowBlank="1" showInputMessage="1" showErrorMessage="1" xr:uid="{00000000-0002-0000-0000-00000A000000}">
          <x14:formula1>
            <xm:f>LPT!$B$123:$B$126</xm:f>
          </x14:formula1>
          <xm:sqref>B44:B46</xm:sqref>
        </x14:dataValidation>
        <x14:dataValidation type="list" allowBlank="1" showInputMessage="1" showErrorMessage="1" xr:uid="{00000000-0002-0000-0000-00000B000000}">
          <x14:formula1>
            <xm:f>LPT!$B$128:$B$132</xm:f>
          </x14:formula1>
          <xm:sqref>B48:B50</xm:sqref>
        </x14:dataValidation>
        <x14:dataValidation type="list" allowBlank="1" showInputMessage="1" showErrorMessage="1" xr:uid="{00000000-0002-0000-0000-00000C000000}">
          <x14:formula1>
            <xm:f>LPT!$B$141:$B$159</xm:f>
          </x14:formula1>
          <xm:sqref>B57:B59</xm:sqref>
        </x14:dataValidation>
        <x14:dataValidation type="list" allowBlank="1" showInputMessage="1" showErrorMessage="1" xr:uid="{00000000-0002-0000-0000-00000D000000}">
          <x14:formula1>
            <xm:f>LPT!$B$134:$B$139</xm:f>
          </x14:formula1>
          <xm:sqref>B52:B54</xm:sqref>
        </x14:dataValidation>
        <x14:dataValidation type="list" allowBlank="1" showInputMessage="1" showErrorMessage="1" xr:uid="{00000000-0002-0000-0000-00000E000000}">
          <x14:formula1>
            <xm:f>LPT!$B$179:$B$181</xm:f>
          </x14:formula1>
          <xm:sqref>B67:B68</xm:sqref>
        </x14:dataValidation>
        <x14:dataValidation type="list" allowBlank="1" showInputMessage="1" showErrorMessage="1" xr:uid="{00000000-0002-0000-0000-00000F000000}">
          <x14:formula1>
            <xm:f>LPT!$B$161:$B$173</xm:f>
          </x14:formula1>
          <xm:sqref>B61:B63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27"/>
  <sheetViews>
    <sheetView showGridLines="0" topLeftCell="A2" zoomScale="95" zoomScaleNormal="95" workbookViewId="0">
      <selection activeCell="C31" sqref="C30:C31"/>
    </sheetView>
  </sheetViews>
  <sheetFormatPr defaultRowHeight="12.75" x14ac:dyDescent="0.2"/>
  <cols>
    <col min="1" max="6" width="13.140625" style="145" customWidth="1"/>
    <col min="7" max="7" width="14.85546875" style="145" customWidth="1"/>
    <col min="8" max="21" width="9.140625" style="145"/>
    <col min="22" max="22" width="9.140625" style="145" customWidth="1"/>
    <col min="23" max="16384" width="9.140625" style="145"/>
  </cols>
  <sheetData>
    <row r="1" spans="1:13" ht="32.25" customHeight="1" x14ac:dyDescent="0.3">
      <c r="A1" s="304" t="s">
        <v>78</v>
      </c>
      <c r="B1" s="304"/>
      <c r="C1" s="304"/>
      <c r="D1" s="304"/>
      <c r="E1" s="304"/>
      <c r="F1" s="304"/>
      <c r="G1" s="304"/>
      <c r="H1" s="304"/>
      <c r="I1" s="304"/>
      <c r="J1" s="304"/>
      <c r="K1" s="304"/>
      <c r="M1" s="180" t="s">
        <v>76</v>
      </c>
    </row>
    <row r="2" spans="1:13" ht="20.100000000000001" customHeight="1" x14ac:dyDescent="0.3">
      <c r="A2" s="302" t="s">
        <v>86</v>
      </c>
      <c r="B2" s="303"/>
      <c r="C2" s="303"/>
      <c r="D2" s="303"/>
      <c r="E2" s="303"/>
      <c r="F2" s="303"/>
      <c r="G2" s="303"/>
      <c r="H2" s="303"/>
      <c r="I2" s="303"/>
      <c r="J2" s="303"/>
      <c r="K2" s="303"/>
      <c r="M2" s="179"/>
    </row>
    <row r="3" spans="1:13" ht="18.75" customHeight="1" thickBot="1" x14ac:dyDescent="0.35">
      <c r="A3" s="181"/>
      <c r="B3" s="305" t="s">
        <v>63</v>
      </c>
      <c r="C3" s="305"/>
      <c r="D3" s="177"/>
      <c r="E3" s="177"/>
      <c r="F3" s="177"/>
      <c r="G3" s="177"/>
      <c r="H3" s="177"/>
      <c r="I3" s="177"/>
      <c r="J3" s="177"/>
      <c r="K3" s="178"/>
      <c r="M3" s="179"/>
    </row>
    <row r="4" spans="1:13" ht="14.1" customHeight="1" thickBot="1" x14ac:dyDescent="0.3">
      <c r="A4" s="182"/>
      <c r="B4" s="306"/>
      <c r="C4" s="306"/>
      <c r="D4" s="146"/>
      <c r="E4" s="162"/>
      <c r="F4" s="168" t="s">
        <v>64</v>
      </c>
      <c r="G4" s="161"/>
      <c r="H4" s="161"/>
      <c r="I4" s="161"/>
      <c r="J4" s="161"/>
      <c r="K4" s="163"/>
    </row>
    <row r="5" spans="1:13" ht="18.75" customHeight="1" thickBot="1" x14ac:dyDescent="0.3">
      <c r="A5" s="182"/>
      <c r="B5" s="306"/>
      <c r="C5" s="306"/>
      <c r="D5" s="147"/>
      <c r="E5" s="148"/>
      <c r="F5" s="148"/>
      <c r="G5" s="148"/>
      <c r="H5" s="148"/>
      <c r="I5" s="148"/>
      <c r="J5" s="148"/>
      <c r="K5" s="164"/>
    </row>
    <row r="6" spans="1:13" ht="14.1" customHeight="1" thickBot="1" x14ac:dyDescent="0.3">
      <c r="A6" s="182"/>
      <c r="B6" s="306"/>
      <c r="C6" s="306"/>
      <c r="D6" s="149"/>
      <c r="E6" s="150"/>
      <c r="F6" s="308" t="s">
        <v>65</v>
      </c>
      <c r="G6" s="308"/>
      <c r="H6" s="308"/>
      <c r="I6" s="308"/>
      <c r="J6" s="308"/>
      <c r="K6" s="165"/>
    </row>
    <row r="7" spans="1:13" ht="14.1" customHeight="1" thickBot="1" x14ac:dyDescent="0.3">
      <c r="A7" s="182"/>
      <c r="B7" s="306"/>
      <c r="C7" s="306"/>
      <c r="D7" s="151"/>
      <c r="E7" s="150"/>
      <c r="F7" s="308"/>
      <c r="G7" s="308"/>
      <c r="H7" s="308"/>
      <c r="I7" s="308"/>
      <c r="J7" s="308"/>
      <c r="K7" s="165"/>
    </row>
    <row r="8" spans="1:13" ht="14.1" customHeight="1" thickBot="1" x14ac:dyDescent="0.3">
      <c r="A8" s="182"/>
      <c r="B8" s="306"/>
      <c r="C8" s="306"/>
      <c r="D8" s="152"/>
      <c r="E8" s="153"/>
      <c r="F8" s="308"/>
      <c r="G8" s="308"/>
      <c r="H8" s="308"/>
      <c r="I8" s="308"/>
      <c r="J8" s="308"/>
      <c r="K8" s="165"/>
    </row>
    <row r="9" spans="1:13" ht="14.1" customHeight="1" thickBot="1" x14ac:dyDescent="0.3">
      <c r="A9" s="182"/>
      <c r="B9" s="306"/>
      <c r="C9" s="306"/>
      <c r="D9" s="154"/>
      <c r="E9" s="153"/>
      <c r="F9" s="308"/>
      <c r="G9" s="308"/>
      <c r="H9" s="308"/>
      <c r="I9" s="308"/>
      <c r="J9" s="308"/>
      <c r="K9" s="165"/>
    </row>
    <row r="10" spans="1:13" ht="14.1" customHeight="1" thickBot="1" x14ac:dyDescent="0.3">
      <c r="A10" s="182"/>
      <c r="B10" s="306"/>
      <c r="C10" s="306"/>
      <c r="D10" s="155"/>
      <c r="E10" s="153"/>
      <c r="F10" s="308"/>
      <c r="G10" s="308"/>
      <c r="H10" s="308"/>
      <c r="I10" s="308"/>
      <c r="J10" s="308"/>
      <c r="K10" s="165"/>
    </row>
    <row r="11" spans="1:13" ht="14.1" customHeight="1" thickBot="1" x14ac:dyDescent="0.3">
      <c r="A11" s="182"/>
      <c r="B11" s="306"/>
      <c r="C11" s="306"/>
      <c r="D11" s="156"/>
      <c r="E11" s="153"/>
      <c r="F11" s="308"/>
      <c r="G11" s="308"/>
      <c r="H11" s="308"/>
      <c r="I11" s="308"/>
      <c r="J11" s="308"/>
      <c r="K11" s="165"/>
    </row>
    <row r="12" spans="1:13" ht="14.1" customHeight="1" thickBot="1" x14ac:dyDescent="0.3">
      <c r="A12" s="182"/>
      <c r="B12" s="306"/>
      <c r="C12" s="306"/>
      <c r="D12" s="157"/>
      <c r="E12" s="153"/>
      <c r="F12" s="308"/>
      <c r="G12" s="308"/>
      <c r="H12" s="308"/>
      <c r="I12" s="308"/>
      <c r="J12" s="308"/>
      <c r="K12" s="165"/>
    </row>
    <row r="13" spans="1:13" ht="14.1" customHeight="1" thickBot="1" x14ac:dyDescent="0.3">
      <c r="A13" s="182"/>
      <c r="B13" s="306"/>
      <c r="C13" s="306"/>
      <c r="D13" s="158"/>
      <c r="E13" s="153"/>
      <c r="F13" s="308"/>
      <c r="G13" s="308"/>
      <c r="H13" s="308"/>
      <c r="I13" s="308"/>
      <c r="J13" s="308"/>
      <c r="K13" s="165"/>
    </row>
    <row r="14" spans="1:13" ht="14.1" customHeight="1" thickBot="1" x14ac:dyDescent="0.3">
      <c r="A14" s="182"/>
      <c r="B14" s="306"/>
      <c r="C14" s="306"/>
      <c r="D14" s="159"/>
      <c r="E14" s="153"/>
      <c r="F14" s="308"/>
      <c r="G14" s="308"/>
      <c r="H14" s="308"/>
      <c r="I14" s="308"/>
      <c r="J14" s="308"/>
      <c r="K14" s="165"/>
    </row>
    <row r="15" spans="1:13" ht="14.1" customHeight="1" thickBot="1" x14ac:dyDescent="0.3">
      <c r="A15" s="182"/>
      <c r="B15" s="306"/>
      <c r="C15" s="306"/>
      <c r="D15" s="160"/>
      <c r="E15" s="153"/>
      <c r="F15" s="308"/>
      <c r="G15" s="308"/>
      <c r="H15" s="308"/>
      <c r="I15" s="308"/>
      <c r="J15" s="308"/>
      <c r="K15" s="165"/>
    </row>
    <row r="16" spans="1:13" ht="15.75" x14ac:dyDescent="0.25">
      <c r="A16" s="183"/>
      <c r="B16" s="307"/>
      <c r="C16" s="307"/>
      <c r="D16" s="166"/>
      <c r="E16" s="166"/>
      <c r="F16" s="166"/>
      <c r="G16" s="166"/>
      <c r="H16" s="166"/>
      <c r="I16" s="166"/>
      <c r="J16" s="166"/>
      <c r="K16" s="167"/>
    </row>
    <row r="17" spans="1:20" ht="18.75" x14ac:dyDescent="0.2">
      <c r="A17" s="309" t="s">
        <v>102</v>
      </c>
      <c r="B17" s="309"/>
      <c r="C17" s="309"/>
      <c r="D17" s="309"/>
      <c r="E17" s="309"/>
      <c r="F17" s="309"/>
      <c r="G17" s="309"/>
      <c r="H17" s="309"/>
      <c r="I17" s="309"/>
      <c r="J17" s="309"/>
      <c r="K17" s="309"/>
    </row>
    <row r="18" spans="1:20" ht="20.100000000000001" customHeight="1" x14ac:dyDescent="0.3">
      <c r="A18" s="302" t="s">
        <v>73</v>
      </c>
      <c r="B18" s="303"/>
      <c r="C18" s="303"/>
      <c r="D18" s="303"/>
      <c r="E18" s="303"/>
      <c r="F18" s="303"/>
      <c r="G18" s="303"/>
      <c r="H18" s="303"/>
      <c r="I18" s="303"/>
      <c r="J18" s="303"/>
      <c r="K18" s="303"/>
      <c r="M18" s="180" t="s">
        <v>77</v>
      </c>
      <c r="T18" s="180" t="s">
        <v>79</v>
      </c>
    </row>
    <row r="19" spans="1:20" ht="20.100000000000001" customHeight="1" x14ac:dyDescent="0.2">
      <c r="A19" s="302" t="s">
        <v>87</v>
      </c>
      <c r="B19" s="303"/>
      <c r="C19" s="303"/>
      <c r="D19" s="303"/>
      <c r="E19" s="303"/>
      <c r="F19" s="303"/>
      <c r="G19" s="303"/>
      <c r="H19" s="303"/>
      <c r="I19" s="303"/>
      <c r="J19" s="303"/>
      <c r="K19" s="303"/>
    </row>
    <row r="20" spans="1:20" ht="20.100000000000001" customHeight="1" x14ac:dyDescent="0.3">
      <c r="A20" s="302" t="s">
        <v>71</v>
      </c>
      <c r="B20" s="303"/>
      <c r="C20" s="303"/>
      <c r="D20" s="303"/>
      <c r="E20" s="303"/>
      <c r="F20" s="303"/>
      <c r="G20" s="303"/>
      <c r="H20" s="303"/>
      <c r="I20" s="303"/>
      <c r="J20" s="303"/>
      <c r="K20" s="303"/>
      <c r="M20" s="179"/>
    </row>
    <row r="21" spans="1:20" ht="39.950000000000003" customHeight="1" x14ac:dyDescent="0.3">
      <c r="A21" s="316" t="s">
        <v>80</v>
      </c>
      <c r="B21" s="317"/>
      <c r="C21" s="317"/>
      <c r="D21" s="317"/>
      <c r="E21" s="317"/>
      <c r="F21" s="317"/>
      <c r="G21" s="317"/>
      <c r="H21" s="317"/>
      <c r="I21" s="317"/>
      <c r="J21" s="317"/>
      <c r="K21" s="317"/>
      <c r="M21" s="179"/>
    </row>
    <row r="22" spans="1:20" ht="39.950000000000003" customHeight="1" x14ac:dyDescent="0.2">
      <c r="A22" s="316" t="s">
        <v>72</v>
      </c>
      <c r="B22" s="317"/>
      <c r="C22" s="317"/>
      <c r="D22" s="317"/>
      <c r="E22" s="317"/>
      <c r="F22" s="317"/>
      <c r="G22" s="317"/>
      <c r="H22" s="317"/>
      <c r="I22" s="317"/>
      <c r="J22" s="317"/>
      <c r="K22" s="317"/>
    </row>
    <row r="23" spans="1:20" ht="18.75" x14ac:dyDescent="0.2">
      <c r="A23" s="313" t="s">
        <v>103</v>
      </c>
      <c r="B23" s="314"/>
      <c r="C23" s="314"/>
      <c r="D23" s="314"/>
      <c r="E23" s="314"/>
      <c r="F23" s="314"/>
      <c r="G23" s="314"/>
      <c r="H23" s="314"/>
      <c r="I23" s="314"/>
      <c r="J23" s="314"/>
      <c r="K23" s="315"/>
    </row>
    <row r="24" spans="1:20" ht="39.950000000000003" customHeight="1" x14ac:dyDescent="0.2">
      <c r="A24" s="310" t="s">
        <v>74</v>
      </c>
      <c r="B24" s="311"/>
      <c r="C24" s="311"/>
      <c r="D24" s="311"/>
      <c r="E24" s="311"/>
      <c r="F24" s="311"/>
      <c r="G24" s="311"/>
      <c r="H24" s="311"/>
      <c r="I24" s="311"/>
      <c r="J24" s="311"/>
      <c r="K24" s="312"/>
    </row>
    <row r="25" spans="1:20" ht="60" customHeight="1" x14ac:dyDescent="0.2">
      <c r="A25" s="310" t="s">
        <v>75</v>
      </c>
      <c r="B25" s="311"/>
      <c r="C25" s="311"/>
      <c r="D25" s="311"/>
      <c r="E25" s="311"/>
      <c r="F25" s="311"/>
      <c r="G25" s="311"/>
      <c r="H25" s="311"/>
      <c r="I25" s="311"/>
      <c r="J25" s="311"/>
      <c r="K25" s="312"/>
    </row>
    <row r="26" spans="1:20" ht="18.75" x14ac:dyDescent="0.2">
      <c r="A26" s="313" t="s">
        <v>104</v>
      </c>
      <c r="B26" s="314"/>
      <c r="C26" s="314"/>
      <c r="D26" s="314"/>
      <c r="E26" s="314"/>
      <c r="F26" s="314"/>
      <c r="G26" s="314"/>
      <c r="H26" s="314"/>
      <c r="I26" s="314"/>
      <c r="J26" s="314"/>
      <c r="K26" s="315"/>
    </row>
    <row r="27" spans="1:20" ht="20.100000000000001" customHeight="1" x14ac:dyDescent="0.2">
      <c r="A27" s="310" t="s">
        <v>90</v>
      </c>
      <c r="B27" s="311"/>
      <c r="C27" s="311"/>
      <c r="D27" s="311"/>
      <c r="E27" s="311"/>
      <c r="F27" s="311"/>
      <c r="G27" s="311"/>
      <c r="H27" s="311"/>
      <c r="I27" s="311"/>
      <c r="J27" s="311"/>
      <c r="K27" s="312"/>
    </row>
  </sheetData>
  <mergeCells count="15">
    <mergeCell ref="A25:K25"/>
    <mergeCell ref="A26:K26"/>
    <mergeCell ref="A27:K27"/>
    <mergeCell ref="A19:K19"/>
    <mergeCell ref="A20:K20"/>
    <mergeCell ref="A21:K21"/>
    <mergeCell ref="A22:K22"/>
    <mergeCell ref="A23:K23"/>
    <mergeCell ref="A24:K24"/>
    <mergeCell ref="A18:K18"/>
    <mergeCell ref="A1:K1"/>
    <mergeCell ref="A2:K2"/>
    <mergeCell ref="B3:C16"/>
    <mergeCell ref="F6:J15"/>
    <mergeCell ref="A17:K17"/>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2"/>
  <sheetViews>
    <sheetView topLeftCell="A161" zoomScale="160" zoomScaleNormal="160" workbookViewId="0">
      <selection activeCell="B168" sqref="B168"/>
    </sheetView>
  </sheetViews>
  <sheetFormatPr defaultRowHeight="11.25" x14ac:dyDescent="0.2"/>
  <cols>
    <col min="1" max="1" width="9.140625" style="184"/>
    <col min="2" max="2" width="140.42578125" style="184" customWidth="1"/>
    <col min="3" max="3" width="0" style="184" hidden="1" customWidth="1"/>
    <col min="4" max="4" width="9.140625" style="184" customWidth="1"/>
    <col min="5" max="16384" width="9.140625" style="184"/>
  </cols>
  <sheetData>
    <row r="1" spans="1:3" ht="12.75" x14ac:dyDescent="0.2">
      <c r="A1" s="324" t="s">
        <v>106</v>
      </c>
      <c r="B1" s="325"/>
      <c r="C1" s="326"/>
    </row>
    <row r="2" spans="1:3" ht="13.5" thickBot="1" x14ac:dyDescent="0.25">
      <c r="A2" s="327" t="s">
        <v>226</v>
      </c>
      <c r="B2" s="328"/>
      <c r="C2" s="329"/>
    </row>
    <row r="3" spans="1:3" ht="13.5" thickBot="1" x14ac:dyDescent="0.25">
      <c r="A3" s="330" t="s">
        <v>227</v>
      </c>
      <c r="B3" s="331"/>
      <c r="C3" s="332"/>
    </row>
    <row r="4" spans="1:3" ht="26.25" thickBot="1" x14ac:dyDescent="0.3">
      <c r="A4" s="218" t="s">
        <v>39</v>
      </c>
      <c r="B4" s="215" t="s">
        <v>107</v>
      </c>
      <c r="C4"/>
    </row>
    <row r="5" spans="1:3" ht="13.5" thickBot="1" x14ac:dyDescent="0.25">
      <c r="A5" s="320" t="s">
        <v>228</v>
      </c>
      <c r="B5" s="333"/>
      <c r="C5" s="321"/>
    </row>
    <row r="6" spans="1:3" ht="13.5" thickBot="1" x14ac:dyDescent="0.25">
      <c r="A6" s="218" t="s">
        <v>229</v>
      </c>
      <c r="B6" s="334" t="s">
        <v>230</v>
      </c>
      <c r="C6" s="335"/>
    </row>
    <row r="7" spans="1:3" ht="13.5" thickBot="1" x14ac:dyDescent="0.25">
      <c r="A7" s="218" t="s">
        <v>231</v>
      </c>
      <c r="B7" s="334" t="s">
        <v>232</v>
      </c>
      <c r="C7" s="335"/>
    </row>
    <row r="8" spans="1:3" ht="77.25" thickBot="1" x14ac:dyDescent="0.3">
      <c r="A8" s="219" t="s">
        <v>224</v>
      </c>
      <c r="B8" s="214" t="s">
        <v>225</v>
      </c>
      <c r="C8"/>
    </row>
    <row r="9" spans="1:3" ht="77.25" thickBot="1" x14ac:dyDescent="0.3">
      <c r="A9" s="219" t="s">
        <v>233</v>
      </c>
      <c r="B9" s="198" t="s">
        <v>234</v>
      </c>
      <c r="C9"/>
    </row>
    <row r="10" spans="1:3" ht="77.25" thickBot="1" x14ac:dyDescent="0.3">
      <c r="A10" s="219" t="s">
        <v>235</v>
      </c>
      <c r="B10" s="198" t="s">
        <v>236</v>
      </c>
      <c r="C10"/>
    </row>
    <row r="11" spans="1:3" ht="64.5" thickBot="1" x14ac:dyDescent="0.3">
      <c r="A11" s="219" t="s">
        <v>237</v>
      </c>
      <c r="B11" s="198" t="s">
        <v>238</v>
      </c>
      <c r="C11"/>
    </row>
    <row r="12" spans="1:3" ht="51.75" thickBot="1" x14ac:dyDescent="0.3">
      <c r="A12" s="219" t="s">
        <v>239</v>
      </c>
      <c r="B12" s="214" t="s">
        <v>240</v>
      </c>
      <c r="C12"/>
    </row>
    <row r="13" spans="1:3" ht="64.5" thickBot="1" x14ac:dyDescent="0.3">
      <c r="A13" s="219" t="s">
        <v>241</v>
      </c>
      <c r="B13" s="214" t="s">
        <v>108</v>
      </c>
      <c r="C13"/>
    </row>
    <row r="14" spans="1:3" ht="77.25" thickBot="1" x14ac:dyDescent="0.3">
      <c r="A14" s="219" t="s">
        <v>242</v>
      </c>
      <c r="B14" s="214" t="s">
        <v>243</v>
      </c>
      <c r="C14"/>
    </row>
    <row r="15" spans="1:3" ht="51.75" thickBot="1" x14ac:dyDescent="0.3">
      <c r="A15" s="219" t="s">
        <v>244</v>
      </c>
      <c r="B15" s="214" t="s">
        <v>245</v>
      </c>
      <c r="C15"/>
    </row>
    <row r="16" spans="1:3" ht="64.5" thickBot="1" x14ac:dyDescent="0.3">
      <c r="A16" s="219" t="s">
        <v>246</v>
      </c>
      <c r="B16" s="216" t="s">
        <v>443</v>
      </c>
      <c r="C16"/>
    </row>
    <row r="17" spans="1:3" ht="15.75" thickBot="1" x14ac:dyDescent="0.3">
      <c r="A17" s="219" t="s">
        <v>247</v>
      </c>
      <c r="B17" s="214" t="s">
        <v>109</v>
      </c>
      <c r="C17"/>
    </row>
    <row r="18" spans="1:3" ht="15.75" thickBot="1" x14ac:dyDescent="0.3">
      <c r="A18" s="219" t="s">
        <v>248</v>
      </c>
      <c r="B18" s="214" t="s">
        <v>249</v>
      </c>
      <c r="C18"/>
    </row>
    <row r="19" spans="1:3" ht="13.5" thickBot="1" x14ac:dyDescent="0.25">
      <c r="A19" s="218" t="s">
        <v>250</v>
      </c>
      <c r="B19" s="322" t="s">
        <v>110</v>
      </c>
      <c r="C19" s="323"/>
    </row>
    <row r="20" spans="1:3" ht="15.75" thickBot="1" x14ac:dyDescent="0.3">
      <c r="A20" s="219" t="s">
        <v>251</v>
      </c>
      <c r="B20" s="214" t="s">
        <v>111</v>
      </c>
      <c r="C20"/>
    </row>
    <row r="21" spans="1:3" ht="15.75" thickBot="1" x14ac:dyDescent="0.3">
      <c r="A21" s="219" t="s">
        <v>252</v>
      </c>
      <c r="B21" s="214" t="s">
        <v>112</v>
      </c>
      <c r="C21"/>
    </row>
    <row r="22" spans="1:3" ht="39" thickBot="1" x14ac:dyDescent="0.3">
      <c r="A22" s="219" t="s">
        <v>253</v>
      </c>
      <c r="B22" s="214" t="s">
        <v>113</v>
      </c>
      <c r="C22"/>
    </row>
    <row r="23" spans="1:3" ht="15.75" thickBot="1" x14ac:dyDescent="0.3">
      <c r="A23" s="219" t="s">
        <v>254</v>
      </c>
      <c r="B23" s="214" t="s">
        <v>114</v>
      </c>
      <c r="C23"/>
    </row>
    <row r="24" spans="1:3" ht="15.75" thickBot="1" x14ac:dyDescent="0.3">
      <c r="A24" s="219" t="s">
        <v>255</v>
      </c>
      <c r="B24" s="214" t="s">
        <v>115</v>
      </c>
      <c r="C24"/>
    </row>
    <row r="25" spans="1:3" ht="15.75" thickBot="1" x14ac:dyDescent="0.3">
      <c r="A25" s="219" t="s">
        <v>256</v>
      </c>
      <c r="B25" s="214" t="s">
        <v>116</v>
      </c>
      <c r="C25"/>
    </row>
    <row r="26" spans="1:3" ht="15.75" thickBot="1" x14ac:dyDescent="0.3">
      <c r="A26" s="219" t="s">
        <v>257</v>
      </c>
      <c r="B26" s="214" t="s">
        <v>117</v>
      </c>
      <c r="C26"/>
    </row>
    <row r="27" spans="1:3" ht="15.75" thickBot="1" x14ac:dyDescent="0.3">
      <c r="A27" s="219" t="s">
        <v>258</v>
      </c>
      <c r="B27" s="214" t="s">
        <v>118</v>
      </c>
      <c r="C27"/>
    </row>
    <row r="28" spans="1:3" ht="15.75" thickBot="1" x14ac:dyDescent="0.3">
      <c r="A28" s="219" t="s">
        <v>259</v>
      </c>
      <c r="B28" s="214" t="s">
        <v>260</v>
      </c>
      <c r="C28"/>
    </row>
    <row r="29" spans="1:3" ht="15.75" thickBot="1" x14ac:dyDescent="0.3">
      <c r="A29" s="219" t="s">
        <v>261</v>
      </c>
      <c r="B29" s="214" t="s">
        <v>119</v>
      </c>
      <c r="C29"/>
    </row>
    <row r="30" spans="1:3" ht="15.75" thickBot="1" x14ac:dyDescent="0.3">
      <c r="A30" s="219" t="s">
        <v>262</v>
      </c>
      <c r="B30" s="214" t="s">
        <v>120</v>
      </c>
      <c r="C30"/>
    </row>
    <row r="31" spans="1:3" ht="15.75" thickBot="1" x14ac:dyDescent="0.3">
      <c r="A31" s="219" t="s">
        <v>263</v>
      </c>
      <c r="B31" s="214" t="s">
        <v>121</v>
      </c>
      <c r="C31"/>
    </row>
    <row r="32" spans="1:3" ht="15.75" thickBot="1" x14ac:dyDescent="0.3">
      <c r="A32" s="219" t="s">
        <v>264</v>
      </c>
      <c r="B32" s="214" t="s">
        <v>122</v>
      </c>
      <c r="C32"/>
    </row>
    <row r="33" spans="1:3" ht="15.75" thickBot="1" x14ac:dyDescent="0.3">
      <c r="A33" s="219" t="s">
        <v>265</v>
      </c>
      <c r="B33" s="214" t="s">
        <v>123</v>
      </c>
      <c r="C33"/>
    </row>
    <row r="34" spans="1:3" ht="15.75" thickBot="1" x14ac:dyDescent="0.3">
      <c r="A34" s="219" t="s">
        <v>266</v>
      </c>
      <c r="B34" s="214" t="s">
        <v>124</v>
      </c>
      <c r="C34"/>
    </row>
    <row r="35" spans="1:3" ht="15.75" thickBot="1" x14ac:dyDescent="0.3">
      <c r="A35" s="219" t="s">
        <v>267</v>
      </c>
      <c r="B35" s="214" t="s">
        <v>125</v>
      </c>
      <c r="C35"/>
    </row>
    <row r="36" spans="1:3" ht="15.75" thickBot="1" x14ac:dyDescent="0.3">
      <c r="A36" s="219" t="s">
        <v>268</v>
      </c>
      <c r="B36" s="214" t="s">
        <v>126</v>
      </c>
      <c r="C36"/>
    </row>
    <row r="37" spans="1:3" ht="15.75" thickBot="1" x14ac:dyDescent="0.3">
      <c r="A37" s="219" t="s">
        <v>269</v>
      </c>
      <c r="B37" s="214" t="s">
        <v>127</v>
      </c>
      <c r="C37"/>
    </row>
    <row r="38" spans="1:3" ht="15.75" thickBot="1" x14ac:dyDescent="0.3">
      <c r="A38" s="219" t="s">
        <v>270</v>
      </c>
      <c r="B38" s="214" t="s">
        <v>128</v>
      </c>
      <c r="C38"/>
    </row>
    <row r="39" spans="1:3" ht="15.75" thickBot="1" x14ac:dyDescent="0.3">
      <c r="A39" s="219" t="s">
        <v>271</v>
      </c>
      <c r="B39" s="214" t="s">
        <v>272</v>
      </c>
      <c r="C39"/>
    </row>
    <row r="40" spans="1:3" ht="15.75" thickBot="1" x14ac:dyDescent="0.3">
      <c r="A40" s="219" t="s">
        <v>273</v>
      </c>
      <c r="B40" s="214" t="s">
        <v>129</v>
      </c>
      <c r="C40"/>
    </row>
    <row r="41" spans="1:3" ht="15.75" thickBot="1" x14ac:dyDescent="0.3">
      <c r="A41" s="219" t="s">
        <v>274</v>
      </c>
      <c r="B41" s="214" t="s">
        <v>130</v>
      </c>
      <c r="C41"/>
    </row>
    <row r="42" spans="1:3" ht="15.75" thickBot="1" x14ac:dyDescent="0.3">
      <c r="A42" s="219" t="s">
        <v>275</v>
      </c>
      <c r="B42" s="214" t="s">
        <v>131</v>
      </c>
      <c r="C42"/>
    </row>
    <row r="43" spans="1:3" ht="15.75" thickBot="1" x14ac:dyDescent="0.3">
      <c r="A43" s="219" t="s">
        <v>276</v>
      </c>
      <c r="B43" s="214" t="s">
        <v>132</v>
      </c>
      <c r="C43"/>
    </row>
    <row r="44" spans="1:3" ht="15.75" thickBot="1" x14ac:dyDescent="0.3">
      <c r="A44" s="219" t="s">
        <v>277</v>
      </c>
      <c r="B44" s="214" t="s">
        <v>278</v>
      </c>
      <c r="C44"/>
    </row>
    <row r="45" spans="1:3" ht="15.75" thickBot="1" x14ac:dyDescent="0.3">
      <c r="A45" s="219" t="s">
        <v>279</v>
      </c>
      <c r="B45" s="214" t="s">
        <v>133</v>
      </c>
      <c r="C45"/>
    </row>
    <row r="46" spans="1:3" ht="15.75" thickBot="1" x14ac:dyDescent="0.3">
      <c r="A46" s="219" t="s">
        <v>280</v>
      </c>
      <c r="B46" s="214" t="s">
        <v>134</v>
      </c>
      <c r="C46"/>
    </row>
    <row r="47" spans="1:3" ht="15.75" thickBot="1" x14ac:dyDescent="0.3">
      <c r="A47" s="219" t="s">
        <v>281</v>
      </c>
      <c r="B47" s="214" t="s">
        <v>135</v>
      </c>
      <c r="C47"/>
    </row>
    <row r="48" spans="1:3" ht="15.75" thickBot="1" x14ac:dyDescent="0.3">
      <c r="A48" s="219" t="s">
        <v>282</v>
      </c>
      <c r="B48" s="214" t="s">
        <v>136</v>
      </c>
      <c r="C48"/>
    </row>
    <row r="49" spans="1:3" ht="15.75" thickBot="1" x14ac:dyDescent="0.3">
      <c r="A49" s="219" t="s">
        <v>283</v>
      </c>
      <c r="B49" s="214" t="s">
        <v>137</v>
      </c>
      <c r="C49"/>
    </row>
    <row r="50" spans="1:3" ht="15.75" thickBot="1" x14ac:dyDescent="0.3">
      <c r="A50" s="219" t="s">
        <v>284</v>
      </c>
      <c r="B50" s="214" t="s">
        <v>138</v>
      </c>
      <c r="C50"/>
    </row>
    <row r="51" spans="1:3" ht="15.75" thickBot="1" x14ac:dyDescent="0.3">
      <c r="A51" s="219" t="s">
        <v>285</v>
      </c>
      <c r="B51" s="214" t="s">
        <v>139</v>
      </c>
      <c r="C51"/>
    </row>
    <row r="52" spans="1:3" ht="15.75" thickBot="1" x14ac:dyDescent="0.3">
      <c r="A52" s="219" t="s">
        <v>286</v>
      </c>
      <c r="B52" s="214" t="s">
        <v>140</v>
      </c>
      <c r="C52"/>
    </row>
    <row r="53" spans="1:3" ht="15.75" thickBot="1" x14ac:dyDescent="0.3">
      <c r="A53" s="219" t="s">
        <v>287</v>
      </c>
      <c r="B53" s="214" t="s">
        <v>141</v>
      </c>
      <c r="C53"/>
    </row>
    <row r="54" spans="1:3" ht="15.75" thickBot="1" x14ac:dyDescent="0.3">
      <c r="A54" s="219" t="s">
        <v>288</v>
      </c>
      <c r="B54" s="214" t="s">
        <v>142</v>
      </c>
      <c r="C54"/>
    </row>
    <row r="55" spans="1:3" ht="15.75" thickBot="1" x14ac:dyDescent="0.3">
      <c r="A55" s="219" t="s">
        <v>289</v>
      </c>
      <c r="B55" s="214" t="s">
        <v>143</v>
      </c>
      <c r="C55"/>
    </row>
    <row r="56" spans="1:3" ht="15.75" thickBot="1" x14ac:dyDescent="0.3">
      <c r="A56" s="219" t="s">
        <v>290</v>
      </c>
      <c r="B56" s="214" t="s">
        <v>144</v>
      </c>
      <c r="C56"/>
    </row>
    <row r="57" spans="1:3" ht="15.75" thickBot="1" x14ac:dyDescent="0.3">
      <c r="A57" s="219" t="s">
        <v>291</v>
      </c>
      <c r="B57" s="214" t="s">
        <v>145</v>
      </c>
      <c r="C57"/>
    </row>
    <row r="58" spans="1:3" ht="15.75" thickBot="1" x14ac:dyDescent="0.3">
      <c r="A58" s="219" t="s">
        <v>292</v>
      </c>
      <c r="B58" s="214" t="s">
        <v>146</v>
      </c>
      <c r="C58"/>
    </row>
    <row r="59" spans="1:3" ht="15.75" thickBot="1" x14ac:dyDescent="0.3">
      <c r="A59" s="219" t="s">
        <v>293</v>
      </c>
      <c r="B59" s="214" t="s">
        <v>147</v>
      </c>
      <c r="C59"/>
    </row>
    <row r="60" spans="1:3" ht="15.75" thickBot="1" x14ac:dyDescent="0.3">
      <c r="A60" s="219" t="s">
        <v>294</v>
      </c>
      <c r="B60" s="214" t="s">
        <v>148</v>
      </c>
      <c r="C60"/>
    </row>
    <row r="61" spans="1:3" ht="15.75" thickBot="1" x14ac:dyDescent="0.3">
      <c r="A61" s="219" t="s">
        <v>295</v>
      </c>
      <c r="B61" s="214" t="s">
        <v>149</v>
      </c>
      <c r="C61"/>
    </row>
    <row r="62" spans="1:3" ht="15.75" thickBot="1" x14ac:dyDescent="0.3">
      <c r="A62" s="219" t="s">
        <v>296</v>
      </c>
      <c r="B62" s="214" t="s">
        <v>150</v>
      </c>
      <c r="C62"/>
    </row>
    <row r="63" spans="1:3" ht="15.75" thickBot="1" x14ac:dyDescent="0.3">
      <c r="A63" s="219" t="s">
        <v>297</v>
      </c>
      <c r="B63" s="214" t="s">
        <v>151</v>
      </c>
      <c r="C63"/>
    </row>
    <row r="64" spans="1:3" ht="15.75" thickBot="1" x14ac:dyDescent="0.3">
      <c r="A64" s="219" t="s">
        <v>298</v>
      </c>
      <c r="B64" s="214" t="s">
        <v>152</v>
      </c>
      <c r="C64"/>
    </row>
    <row r="65" spans="1:3" ht="15.75" thickBot="1" x14ac:dyDescent="0.3">
      <c r="A65" s="219" t="s">
        <v>299</v>
      </c>
      <c r="B65" s="214" t="s">
        <v>153</v>
      </c>
      <c r="C65"/>
    </row>
    <row r="66" spans="1:3" ht="15.75" thickBot="1" x14ac:dyDescent="0.3">
      <c r="A66" s="219" t="s">
        <v>300</v>
      </c>
      <c r="B66" s="214" t="s">
        <v>154</v>
      </c>
      <c r="C66"/>
    </row>
    <row r="67" spans="1:3" ht="15.75" thickBot="1" x14ac:dyDescent="0.3">
      <c r="A67" s="219" t="s">
        <v>301</v>
      </c>
      <c r="B67" s="214" t="s">
        <v>155</v>
      </c>
      <c r="C67"/>
    </row>
    <row r="68" spans="1:3" ht="15.75" thickBot="1" x14ac:dyDescent="0.3">
      <c r="A68" s="219" t="s">
        <v>302</v>
      </c>
      <c r="B68" s="214" t="s">
        <v>156</v>
      </c>
      <c r="C68"/>
    </row>
    <row r="69" spans="1:3" ht="15.75" thickBot="1" x14ac:dyDescent="0.3">
      <c r="A69" s="219" t="s">
        <v>303</v>
      </c>
      <c r="B69" s="214" t="s">
        <v>157</v>
      </c>
      <c r="C69"/>
    </row>
    <row r="70" spans="1:3" ht="15.75" thickBot="1" x14ac:dyDescent="0.3">
      <c r="A70" s="219" t="s">
        <v>304</v>
      </c>
      <c r="B70" s="214" t="s">
        <v>158</v>
      </c>
      <c r="C70"/>
    </row>
    <row r="71" spans="1:3" ht="15.75" thickBot="1" x14ac:dyDescent="0.3">
      <c r="A71" s="219" t="s">
        <v>305</v>
      </c>
      <c r="B71" s="214" t="s">
        <v>159</v>
      </c>
      <c r="C71"/>
    </row>
    <row r="72" spans="1:3" ht="15.75" thickBot="1" x14ac:dyDescent="0.3">
      <c r="A72" s="219" t="s">
        <v>306</v>
      </c>
      <c r="B72" s="214" t="s">
        <v>160</v>
      </c>
      <c r="C72"/>
    </row>
    <row r="73" spans="1:3" ht="15.75" thickBot="1" x14ac:dyDescent="0.3">
      <c r="A73" s="219" t="s">
        <v>307</v>
      </c>
      <c r="B73" s="214" t="s">
        <v>308</v>
      </c>
      <c r="C73"/>
    </row>
    <row r="74" spans="1:3" ht="13.5" thickBot="1" x14ac:dyDescent="0.25">
      <c r="A74" s="218" t="s">
        <v>309</v>
      </c>
      <c r="B74" s="322" t="s">
        <v>310</v>
      </c>
      <c r="C74" s="323"/>
    </row>
    <row r="75" spans="1:3" ht="13.5" thickBot="1" x14ac:dyDescent="0.25">
      <c r="A75" s="218" t="s">
        <v>311</v>
      </c>
      <c r="B75" s="318" t="s">
        <v>312</v>
      </c>
      <c r="C75" s="319"/>
    </row>
    <row r="76" spans="1:3" ht="39" thickBot="1" x14ac:dyDescent="0.3">
      <c r="A76" s="219" t="s">
        <v>313</v>
      </c>
      <c r="B76" s="214" t="s">
        <v>161</v>
      </c>
      <c r="C76"/>
    </row>
    <row r="77" spans="1:3" ht="15.75" thickBot="1" x14ac:dyDescent="0.3">
      <c r="A77" s="219" t="s">
        <v>314</v>
      </c>
      <c r="B77" s="216" t="s">
        <v>444</v>
      </c>
      <c r="C77"/>
    </row>
    <row r="78" spans="1:3" ht="13.5" thickBot="1" x14ac:dyDescent="0.25">
      <c r="A78" s="218" t="s">
        <v>315</v>
      </c>
      <c r="B78" s="322" t="s">
        <v>36</v>
      </c>
      <c r="C78" s="323"/>
    </row>
    <row r="79" spans="1:3" ht="15.75" thickBot="1" x14ac:dyDescent="0.3">
      <c r="A79" s="219" t="s">
        <v>316</v>
      </c>
      <c r="B79" s="199" t="s">
        <v>162</v>
      </c>
      <c r="C79"/>
    </row>
    <row r="80" spans="1:3" ht="15.75" thickBot="1" x14ac:dyDescent="0.3">
      <c r="A80" s="219" t="s">
        <v>317</v>
      </c>
      <c r="B80" s="199" t="s">
        <v>163</v>
      </c>
      <c r="C80"/>
    </row>
    <row r="81" spans="1:3" ht="15.75" thickBot="1" x14ac:dyDescent="0.3">
      <c r="A81" s="219" t="s">
        <v>318</v>
      </c>
      <c r="B81" s="199" t="s">
        <v>164</v>
      </c>
      <c r="C81"/>
    </row>
    <row r="82" spans="1:3" ht="15.75" thickBot="1" x14ac:dyDescent="0.3">
      <c r="A82" s="219" t="s">
        <v>319</v>
      </c>
      <c r="B82" s="199" t="s">
        <v>165</v>
      </c>
      <c r="C82"/>
    </row>
    <row r="83" spans="1:3" ht="15.75" thickBot="1" x14ac:dyDescent="0.3">
      <c r="A83" s="219" t="s">
        <v>320</v>
      </c>
      <c r="B83" s="199" t="s">
        <v>166</v>
      </c>
      <c r="C83"/>
    </row>
    <row r="84" spans="1:3" ht="15.75" thickBot="1" x14ac:dyDescent="0.3">
      <c r="A84" s="219" t="s">
        <v>321</v>
      </c>
      <c r="B84" s="199" t="s">
        <v>167</v>
      </c>
      <c r="C84"/>
    </row>
    <row r="85" spans="1:3" ht="15.75" thickBot="1" x14ac:dyDescent="0.3">
      <c r="A85" s="219" t="s">
        <v>322</v>
      </c>
      <c r="B85" s="199" t="s">
        <v>168</v>
      </c>
      <c r="C85"/>
    </row>
    <row r="86" spans="1:3" ht="15.75" thickBot="1" x14ac:dyDescent="0.3">
      <c r="A86" s="219" t="s">
        <v>323</v>
      </c>
      <c r="B86" s="199" t="s">
        <v>169</v>
      </c>
      <c r="C86"/>
    </row>
    <row r="87" spans="1:3" ht="15.75" thickBot="1" x14ac:dyDescent="0.3">
      <c r="A87" s="219" t="s">
        <v>324</v>
      </c>
      <c r="B87" s="199" t="s">
        <v>170</v>
      </c>
      <c r="C87"/>
    </row>
    <row r="88" spans="1:3" ht="15.75" thickBot="1" x14ac:dyDescent="0.3">
      <c r="A88" s="219" t="s">
        <v>325</v>
      </c>
      <c r="B88" s="199" t="s">
        <v>171</v>
      </c>
      <c r="C88"/>
    </row>
    <row r="89" spans="1:3" ht="15.75" thickBot="1" x14ac:dyDescent="0.3">
      <c r="A89" s="219" t="s">
        <v>326</v>
      </c>
      <c r="B89" s="199" t="s">
        <v>172</v>
      </c>
      <c r="C89"/>
    </row>
    <row r="90" spans="1:3" ht="15.75" thickBot="1" x14ac:dyDescent="0.3">
      <c r="A90" s="219" t="s">
        <v>327</v>
      </c>
      <c r="B90" s="199" t="s">
        <v>173</v>
      </c>
      <c r="C90"/>
    </row>
    <row r="91" spans="1:3" ht="15.75" thickBot="1" x14ac:dyDescent="0.3">
      <c r="A91" s="219" t="s">
        <v>328</v>
      </c>
      <c r="B91" s="199" t="s">
        <v>174</v>
      </c>
      <c r="C91"/>
    </row>
    <row r="92" spans="1:3" ht="15.75" thickBot="1" x14ac:dyDescent="0.3">
      <c r="A92" s="219" t="s">
        <v>329</v>
      </c>
      <c r="B92" s="199" t="s">
        <v>175</v>
      </c>
      <c r="C92"/>
    </row>
    <row r="93" spans="1:3" ht="15.75" thickBot="1" x14ac:dyDescent="0.3">
      <c r="A93" s="219" t="s">
        <v>330</v>
      </c>
      <c r="B93" s="199" t="s">
        <v>308</v>
      </c>
      <c r="C93"/>
    </row>
    <row r="94" spans="1:3" ht="13.5" thickBot="1" x14ac:dyDescent="0.25">
      <c r="A94" s="218" t="s">
        <v>331</v>
      </c>
      <c r="B94" s="322" t="s">
        <v>332</v>
      </c>
      <c r="C94" s="323"/>
    </row>
    <row r="95" spans="1:3" ht="13.5" thickBot="1" x14ac:dyDescent="0.25">
      <c r="A95" s="218" t="s">
        <v>333</v>
      </c>
      <c r="B95" s="318" t="s">
        <v>312</v>
      </c>
      <c r="C95" s="319"/>
    </row>
    <row r="96" spans="1:3" ht="15.75" thickBot="1" x14ac:dyDescent="0.3">
      <c r="A96" s="219" t="s">
        <v>334</v>
      </c>
      <c r="B96" s="214" t="s">
        <v>176</v>
      </c>
      <c r="C96"/>
    </row>
    <row r="97" spans="1:3" ht="15.75" thickBot="1" x14ac:dyDescent="0.3">
      <c r="A97" s="219" t="s">
        <v>335</v>
      </c>
      <c r="B97" s="214" t="s">
        <v>177</v>
      </c>
      <c r="C97"/>
    </row>
    <row r="98" spans="1:3" ht="13.5" thickBot="1" x14ac:dyDescent="0.25">
      <c r="A98" s="218" t="s">
        <v>336</v>
      </c>
      <c r="B98" s="320" t="s">
        <v>36</v>
      </c>
      <c r="C98" s="321"/>
    </row>
    <row r="99" spans="1:3" ht="26.25" thickBot="1" x14ac:dyDescent="0.3">
      <c r="A99" s="219" t="s">
        <v>337</v>
      </c>
      <c r="B99" s="214" t="s">
        <v>178</v>
      </c>
      <c r="C99"/>
    </row>
    <row r="100" spans="1:3" ht="15.75" thickBot="1" x14ac:dyDescent="0.3">
      <c r="A100" s="219" t="s">
        <v>338</v>
      </c>
      <c r="B100" s="214" t="s">
        <v>308</v>
      </c>
      <c r="C100"/>
    </row>
    <row r="101" spans="1:3" ht="13.5" thickBot="1" x14ac:dyDescent="0.25">
      <c r="A101" s="218" t="s">
        <v>339</v>
      </c>
      <c r="B101" s="322" t="s">
        <v>340</v>
      </c>
      <c r="C101" s="323"/>
    </row>
    <row r="102" spans="1:3" ht="13.5" thickBot="1" x14ac:dyDescent="0.25">
      <c r="A102" s="218" t="s">
        <v>341</v>
      </c>
      <c r="B102" s="318" t="s">
        <v>312</v>
      </c>
      <c r="C102" s="319"/>
    </row>
    <row r="103" spans="1:3" ht="39" thickBot="1" x14ac:dyDescent="0.3">
      <c r="A103" s="219" t="s">
        <v>342</v>
      </c>
      <c r="B103" s="214" t="s">
        <v>343</v>
      </c>
      <c r="C103"/>
    </row>
    <row r="104" spans="1:3" ht="15.75" thickBot="1" x14ac:dyDescent="0.3">
      <c r="A104" s="219" t="s">
        <v>344</v>
      </c>
      <c r="B104" s="214" t="s">
        <v>179</v>
      </c>
      <c r="C104"/>
    </row>
    <row r="105" spans="1:3" ht="15.75" thickBot="1" x14ac:dyDescent="0.3">
      <c r="A105" s="219" t="s">
        <v>345</v>
      </c>
      <c r="B105" s="214" t="s">
        <v>180</v>
      </c>
      <c r="C105"/>
    </row>
    <row r="106" spans="1:3" ht="15.75" thickBot="1" x14ac:dyDescent="0.3">
      <c r="A106" s="219" t="s">
        <v>346</v>
      </c>
      <c r="B106" s="214" t="s">
        <v>249</v>
      </c>
      <c r="C106"/>
    </row>
    <row r="107" spans="1:3" ht="13.5" thickBot="1" x14ac:dyDescent="0.25">
      <c r="A107" s="218" t="s">
        <v>347</v>
      </c>
      <c r="B107" s="320" t="s">
        <v>36</v>
      </c>
      <c r="C107" s="321"/>
    </row>
    <row r="108" spans="1:3" ht="15.75" thickBot="1" x14ac:dyDescent="0.3">
      <c r="A108" s="219" t="s">
        <v>348</v>
      </c>
      <c r="B108" s="214" t="s">
        <v>349</v>
      </c>
      <c r="C108"/>
    </row>
    <row r="109" spans="1:3" ht="15.75" thickBot="1" x14ac:dyDescent="0.3">
      <c r="A109" s="219" t="s">
        <v>350</v>
      </c>
      <c r="B109" s="214" t="s">
        <v>351</v>
      </c>
      <c r="C109"/>
    </row>
    <row r="110" spans="1:3" ht="15.75" thickBot="1" x14ac:dyDescent="0.3">
      <c r="A110" s="219" t="s">
        <v>352</v>
      </c>
      <c r="B110" s="214" t="s">
        <v>181</v>
      </c>
      <c r="C110"/>
    </row>
    <row r="111" spans="1:3" ht="15.75" thickBot="1" x14ac:dyDescent="0.3">
      <c r="A111" s="219" t="s">
        <v>353</v>
      </c>
      <c r="B111" s="214" t="s">
        <v>182</v>
      </c>
      <c r="C111"/>
    </row>
    <row r="112" spans="1:3" ht="15.75" thickBot="1" x14ac:dyDescent="0.3">
      <c r="A112" s="219" t="s">
        <v>354</v>
      </c>
      <c r="B112" s="214" t="s">
        <v>183</v>
      </c>
      <c r="C112"/>
    </row>
    <row r="113" spans="1:3" ht="15.75" thickBot="1" x14ac:dyDescent="0.3">
      <c r="A113" s="219" t="s">
        <v>355</v>
      </c>
      <c r="B113" s="214" t="s">
        <v>184</v>
      </c>
      <c r="C113"/>
    </row>
    <row r="114" spans="1:3" ht="15.75" thickBot="1" x14ac:dyDescent="0.3">
      <c r="A114" s="219" t="s">
        <v>356</v>
      </c>
      <c r="B114" s="214" t="s">
        <v>185</v>
      </c>
      <c r="C114"/>
    </row>
    <row r="115" spans="1:3" ht="15.75" thickBot="1" x14ac:dyDescent="0.3">
      <c r="A115" s="219" t="s">
        <v>357</v>
      </c>
      <c r="B115" s="214" t="s">
        <v>186</v>
      </c>
      <c r="C115"/>
    </row>
    <row r="116" spans="1:3" ht="15.75" thickBot="1" x14ac:dyDescent="0.3">
      <c r="A116" s="219" t="s">
        <v>358</v>
      </c>
      <c r="B116" s="214" t="s">
        <v>187</v>
      </c>
      <c r="C116"/>
    </row>
    <row r="117" spans="1:3" ht="15.75" thickBot="1" x14ac:dyDescent="0.3">
      <c r="A117" s="219" t="s">
        <v>359</v>
      </c>
      <c r="B117" s="214" t="s">
        <v>360</v>
      </c>
      <c r="C117"/>
    </row>
    <row r="118" spans="1:3" ht="15.75" thickBot="1" x14ac:dyDescent="0.3">
      <c r="A118" s="219" t="s">
        <v>361</v>
      </c>
      <c r="B118" s="214" t="s">
        <v>362</v>
      </c>
      <c r="C118"/>
    </row>
    <row r="119" spans="1:3" ht="15.75" thickBot="1" x14ac:dyDescent="0.3">
      <c r="A119" s="219" t="s">
        <v>363</v>
      </c>
      <c r="B119" s="214" t="s">
        <v>364</v>
      </c>
      <c r="C119"/>
    </row>
    <row r="120" spans="1:3" ht="15.75" thickBot="1" x14ac:dyDescent="0.3">
      <c r="A120" s="219" t="s">
        <v>365</v>
      </c>
      <c r="B120" s="214" t="s">
        <v>308</v>
      </c>
      <c r="C120"/>
    </row>
    <row r="121" spans="1:3" ht="13.5" thickBot="1" x14ac:dyDescent="0.25">
      <c r="A121" s="218" t="s">
        <v>366</v>
      </c>
      <c r="B121" s="322" t="s">
        <v>367</v>
      </c>
      <c r="C121" s="323"/>
    </row>
    <row r="122" spans="1:3" ht="13.5" thickBot="1" x14ac:dyDescent="0.25">
      <c r="A122" s="218" t="s">
        <v>368</v>
      </c>
      <c r="B122" s="318" t="s">
        <v>312</v>
      </c>
      <c r="C122" s="319"/>
    </row>
    <row r="123" spans="1:3" ht="15.75" thickBot="1" x14ac:dyDescent="0.3">
      <c r="A123" s="219" t="s">
        <v>369</v>
      </c>
      <c r="B123" s="223" t="s">
        <v>446</v>
      </c>
      <c r="C123"/>
    </row>
    <row r="124" spans="1:3" ht="15.75" thickBot="1" x14ac:dyDescent="0.3">
      <c r="A124" s="219" t="s">
        <v>370</v>
      </c>
      <c r="B124" s="224" t="s">
        <v>445</v>
      </c>
      <c r="C124"/>
    </row>
    <row r="125" spans="1:3" ht="15.75" thickBot="1" x14ac:dyDescent="0.3">
      <c r="A125" s="219" t="s">
        <v>371</v>
      </c>
      <c r="B125" s="224" t="s">
        <v>447</v>
      </c>
      <c r="C125"/>
    </row>
    <row r="126" spans="1:3" ht="15.75" thickBot="1" x14ac:dyDescent="0.3">
      <c r="A126" s="219" t="s">
        <v>372</v>
      </c>
      <c r="B126" s="224" t="s">
        <v>448</v>
      </c>
      <c r="C126"/>
    </row>
    <row r="127" spans="1:3" ht="13.5" thickBot="1" x14ac:dyDescent="0.25">
      <c r="A127" s="218" t="s">
        <v>373</v>
      </c>
      <c r="B127" s="320" t="s">
        <v>92</v>
      </c>
      <c r="C127" s="321"/>
    </row>
    <row r="128" spans="1:3" ht="15.75" thickBot="1" x14ac:dyDescent="0.3">
      <c r="A128" s="219" t="s">
        <v>374</v>
      </c>
      <c r="B128" s="198" t="s">
        <v>188</v>
      </c>
      <c r="C128"/>
    </row>
    <row r="129" spans="1:3" ht="15.75" thickBot="1" x14ac:dyDescent="0.3">
      <c r="A129" s="219" t="s">
        <v>375</v>
      </c>
      <c r="B129" s="225" t="s">
        <v>189</v>
      </c>
      <c r="C129"/>
    </row>
    <row r="130" spans="1:3" ht="15.75" thickBot="1" x14ac:dyDescent="0.3">
      <c r="A130" s="219" t="s">
        <v>376</v>
      </c>
      <c r="B130" s="226" t="s">
        <v>190</v>
      </c>
      <c r="C130"/>
    </row>
    <row r="131" spans="1:3" ht="15.75" thickBot="1" x14ac:dyDescent="0.3">
      <c r="A131" s="219" t="s">
        <v>377</v>
      </c>
      <c r="B131" s="198" t="s">
        <v>191</v>
      </c>
      <c r="C131"/>
    </row>
    <row r="132" spans="1:3" ht="15.75" thickBot="1" x14ac:dyDescent="0.3">
      <c r="A132" s="219" t="s">
        <v>378</v>
      </c>
      <c r="B132" s="200" t="s">
        <v>192</v>
      </c>
      <c r="C132"/>
    </row>
    <row r="133" spans="1:3" ht="13.5" thickBot="1" x14ac:dyDescent="0.25">
      <c r="A133" s="218" t="s">
        <v>379</v>
      </c>
      <c r="B133" s="320" t="s">
        <v>380</v>
      </c>
      <c r="C133" s="321"/>
    </row>
    <row r="134" spans="1:3" ht="15.75" thickBot="1" x14ac:dyDescent="0.3">
      <c r="A134" s="219" t="s">
        <v>381</v>
      </c>
      <c r="B134" s="220" t="s">
        <v>382</v>
      </c>
      <c r="C134"/>
    </row>
    <row r="135" spans="1:3" ht="15.75" thickBot="1" x14ac:dyDescent="0.3">
      <c r="A135" s="219" t="s">
        <v>383</v>
      </c>
      <c r="B135" s="220" t="s">
        <v>384</v>
      </c>
      <c r="C135"/>
    </row>
    <row r="136" spans="1:3" ht="15.75" thickBot="1" x14ac:dyDescent="0.3">
      <c r="A136" s="219" t="s">
        <v>385</v>
      </c>
      <c r="B136" s="198" t="s">
        <v>386</v>
      </c>
      <c r="C136"/>
    </row>
    <row r="137" spans="1:3" ht="15.75" thickBot="1" x14ac:dyDescent="0.3">
      <c r="A137" s="219" t="s">
        <v>387</v>
      </c>
      <c r="B137" s="198" t="s">
        <v>388</v>
      </c>
      <c r="C137"/>
    </row>
    <row r="138" spans="1:3" ht="15.75" thickBot="1" x14ac:dyDescent="0.3">
      <c r="A138" s="219" t="s">
        <v>389</v>
      </c>
      <c r="B138" s="198" t="s">
        <v>390</v>
      </c>
      <c r="C138"/>
    </row>
    <row r="139" spans="1:3" ht="15.75" thickBot="1" x14ac:dyDescent="0.3">
      <c r="A139" s="219" t="s">
        <v>391</v>
      </c>
      <c r="B139" s="198" t="s">
        <v>392</v>
      </c>
      <c r="C139"/>
    </row>
    <row r="140" spans="1:3" ht="13.5" thickBot="1" x14ac:dyDescent="0.25">
      <c r="A140" s="218" t="s">
        <v>393</v>
      </c>
      <c r="B140" s="322" t="s">
        <v>193</v>
      </c>
      <c r="C140" s="323"/>
    </row>
    <row r="141" spans="1:3" ht="15.75" thickBot="1" x14ac:dyDescent="0.3">
      <c r="A141" s="219" t="s">
        <v>394</v>
      </c>
      <c r="B141" s="214" t="s">
        <v>194</v>
      </c>
      <c r="C141"/>
    </row>
    <row r="142" spans="1:3" ht="15.75" thickBot="1" x14ac:dyDescent="0.3">
      <c r="A142" s="219" t="s">
        <v>395</v>
      </c>
      <c r="B142" s="214" t="s">
        <v>195</v>
      </c>
      <c r="C142"/>
    </row>
    <row r="143" spans="1:3" ht="15.75" thickBot="1" x14ac:dyDescent="0.3">
      <c r="A143" s="219" t="s">
        <v>396</v>
      </c>
      <c r="B143" s="214" t="s">
        <v>196</v>
      </c>
      <c r="C143"/>
    </row>
    <row r="144" spans="1:3" ht="15.75" thickBot="1" x14ac:dyDescent="0.3">
      <c r="A144" s="219" t="s">
        <v>397</v>
      </c>
      <c r="B144" s="214" t="s">
        <v>197</v>
      </c>
      <c r="C144"/>
    </row>
    <row r="145" spans="1:3" ht="15.75" thickBot="1" x14ac:dyDescent="0.3">
      <c r="A145" s="219" t="s">
        <v>398</v>
      </c>
      <c r="B145" s="214" t="s">
        <v>198</v>
      </c>
      <c r="C145"/>
    </row>
    <row r="146" spans="1:3" ht="15.75" thickBot="1" x14ac:dyDescent="0.3">
      <c r="A146" s="219" t="s">
        <v>399</v>
      </c>
      <c r="B146" s="214" t="s">
        <v>199</v>
      </c>
      <c r="C146"/>
    </row>
    <row r="147" spans="1:3" ht="15.75" thickBot="1" x14ac:dyDescent="0.3">
      <c r="A147" s="219" t="s">
        <v>400</v>
      </c>
      <c r="B147" s="214" t="s">
        <v>200</v>
      </c>
      <c r="C147"/>
    </row>
    <row r="148" spans="1:3" ht="15.75" thickBot="1" x14ac:dyDescent="0.3">
      <c r="A148" s="219" t="s">
        <v>401</v>
      </c>
      <c r="B148" s="214" t="s">
        <v>201</v>
      </c>
      <c r="C148"/>
    </row>
    <row r="149" spans="1:3" ht="15.75" thickBot="1" x14ac:dyDescent="0.3">
      <c r="A149" s="219" t="s">
        <v>402</v>
      </c>
      <c r="B149" s="214" t="s">
        <v>202</v>
      </c>
      <c r="C149"/>
    </row>
    <row r="150" spans="1:3" ht="15.75" thickBot="1" x14ac:dyDescent="0.3">
      <c r="A150" s="219" t="s">
        <v>403</v>
      </c>
      <c r="B150" s="214" t="s">
        <v>203</v>
      </c>
      <c r="C150"/>
    </row>
    <row r="151" spans="1:3" ht="15.75" thickBot="1" x14ac:dyDescent="0.3">
      <c r="A151" s="219" t="s">
        <v>404</v>
      </c>
      <c r="B151" s="214" t="s">
        <v>204</v>
      </c>
      <c r="C151"/>
    </row>
    <row r="152" spans="1:3" ht="15.75" thickBot="1" x14ac:dyDescent="0.3">
      <c r="A152" s="219" t="s">
        <v>405</v>
      </c>
      <c r="B152" s="214" t="s">
        <v>205</v>
      </c>
      <c r="C152"/>
    </row>
    <row r="153" spans="1:3" ht="15.75" thickBot="1" x14ac:dyDescent="0.3">
      <c r="A153" s="219" t="s">
        <v>406</v>
      </c>
      <c r="B153" s="214" t="s">
        <v>206</v>
      </c>
      <c r="C153"/>
    </row>
    <row r="154" spans="1:3" ht="26.25" thickBot="1" x14ac:dyDescent="0.3">
      <c r="A154" s="219" t="s">
        <v>407</v>
      </c>
      <c r="B154" s="214" t="s">
        <v>207</v>
      </c>
      <c r="C154"/>
    </row>
    <row r="155" spans="1:3" ht="15.75" thickBot="1" x14ac:dyDescent="0.3">
      <c r="A155" s="219" t="s">
        <v>408</v>
      </c>
      <c r="B155" s="214" t="s">
        <v>208</v>
      </c>
      <c r="C155"/>
    </row>
    <row r="156" spans="1:3" ht="15.75" thickBot="1" x14ac:dyDescent="0.3">
      <c r="A156" s="219" t="s">
        <v>409</v>
      </c>
      <c r="B156" s="214" t="s">
        <v>209</v>
      </c>
      <c r="C156"/>
    </row>
    <row r="157" spans="1:3" ht="15.75" thickBot="1" x14ac:dyDescent="0.3">
      <c r="A157" s="219" t="s">
        <v>410</v>
      </c>
      <c r="B157" s="214" t="s">
        <v>411</v>
      </c>
      <c r="C157"/>
    </row>
    <row r="158" spans="1:3" ht="15.75" thickBot="1" x14ac:dyDescent="0.3">
      <c r="A158" s="219" t="s">
        <v>412</v>
      </c>
      <c r="B158" s="214" t="s">
        <v>308</v>
      </c>
      <c r="C158"/>
    </row>
    <row r="159" spans="1:3" ht="15.75" thickBot="1" x14ac:dyDescent="0.3">
      <c r="A159" s="219" t="s">
        <v>413</v>
      </c>
      <c r="B159" s="214" t="s">
        <v>414</v>
      </c>
      <c r="C159"/>
    </row>
    <row r="160" spans="1:3" ht="13.5" thickBot="1" x14ac:dyDescent="0.25">
      <c r="A160" s="218" t="s">
        <v>415</v>
      </c>
      <c r="B160" s="322" t="s">
        <v>210</v>
      </c>
      <c r="C160" s="323"/>
    </row>
    <row r="161" spans="1:3" ht="62.25" customHeight="1" x14ac:dyDescent="0.25">
      <c r="A161" s="217" t="s">
        <v>416</v>
      </c>
      <c r="B161" s="232" t="s">
        <v>458</v>
      </c>
      <c r="C161"/>
    </row>
    <row r="162" spans="1:3" ht="15.75" thickBot="1" x14ac:dyDescent="0.3">
      <c r="A162" s="219" t="s">
        <v>417</v>
      </c>
      <c r="B162" s="214" t="s">
        <v>418</v>
      </c>
      <c r="C162"/>
    </row>
    <row r="163" spans="1:3" ht="15.75" thickBot="1" x14ac:dyDescent="0.3">
      <c r="A163" s="219" t="s">
        <v>419</v>
      </c>
      <c r="B163" s="214" t="s">
        <v>420</v>
      </c>
      <c r="C163"/>
    </row>
    <row r="164" spans="1:3" ht="15.75" thickBot="1" x14ac:dyDescent="0.3">
      <c r="A164" s="219" t="s">
        <v>421</v>
      </c>
      <c r="B164" s="214" t="s">
        <v>211</v>
      </c>
      <c r="C164"/>
    </row>
    <row r="165" spans="1:3" ht="51" customHeight="1" x14ac:dyDescent="0.25">
      <c r="A165" s="217" t="s">
        <v>422</v>
      </c>
      <c r="B165" s="221" t="s">
        <v>459</v>
      </c>
      <c r="C165"/>
    </row>
    <row r="166" spans="1:3" ht="15.75" thickBot="1" x14ac:dyDescent="0.3">
      <c r="A166" s="219" t="s">
        <v>423</v>
      </c>
      <c r="B166" s="214" t="s">
        <v>424</v>
      </c>
      <c r="C166"/>
    </row>
    <row r="167" spans="1:3" ht="26.25" thickBot="1" x14ac:dyDescent="0.3">
      <c r="A167" s="219" t="s">
        <v>425</v>
      </c>
      <c r="B167" s="214" t="s">
        <v>212</v>
      </c>
      <c r="C167"/>
    </row>
    <row r="168" spans="1:3" ht="26.25" thickBot="1" x14ac:dyDescent="0.3">
      <c r="A168" s="219" t="s">
        <v>426</v>
      </c>
      <c r="B168" s="214" t="s">
        <v>213</v>
      </c>
      <c r="C168"/>
    </row>
    <row r="169" spans="1:3" ht="15.75" thickBot="1" x14ac:dyDescent="0.3">
      <c r="A169" s="219" t="s">
        <v>427</v>
      </c>
      <c r="B169" s="214" t="s">
        <v>214</v>
      </c>
      <c r="C169"/>
    </row>
    <row r="170" spans="1:3" ht="15.75" thickBot="1" x14ac:dyDescent="0.3">
      <c r="A170" s="219" t="s">
        <v>428</v>
      </c>
      <c r="B170" s="214" t="s">
        <v>211</v>
      </c>
      <c r="C170"/>
    </row>
    <row r="171" spans="1:3" ht="15.75" thickBot="1" x14ac:dyDescent="0.3">
      <c r="A171" s="219" t="s">
        <v>429</v>
      </c>
      <c r="B171" s="214" t="s">
        <v>215</v>
      </c>
      <c r="C171"/>
    </row>
    <row r="172" spans="1:3" ht="15.75" thickBot="1" x14ac:dyDescent="0.3">
      <c r="A172" s="219" t="s">
        <v>430</v>
      </c>
      <c r="B172" s="214" t="s">
        <v>216</v>
      </c>
      <c r="C172"/>
    </row>
    <row r="173" spans="1:3" ht="15.75" thickBot="1" x14ac:dyDescent="0.3">
      <c r="A173" s="219" t="s">
        <v>431</v>
      </c>
      <c r="B173" s="214" t="s">
        <v>432</v>
      </c>
      <c r="C173"/>
    </row>
    <row r="174" spans="1:3" ht="13.5" thickBot="1" x14ac:dyDescent="0.25">
      <c r="A174" s="218" t="s">
        <v>433</v>
      </c>
      <c r="B174" s="322" t="s">
        <v>217</v>
      </c>
      <c r="C174" s="323"/>
    </row>
    <row r="175" spans="1:3" ht="15.75" thickBot="1" x14ac:dyDescent="0.3">
      <c r="A175" s="219" t="s">
        <v>434</v>
      </c>
      <c r="B175" s="214" t="s">
        <v>435</v>
      </c>
      <c r="C175"/>
    </row>
    <row r="176" spans="1:3" ht="13.5" thickBot="1" x14ac:dyDescent="0.25">
      <c r="A176" s="218" t="s">
        <v>436</v>
      </c>
      <c r="B176" s="320" t="s">
        <v>218</v>
      </c>
      <c r="C176" s="321"/>
    </row>
    <row r="177" spans="1:3" ht="15.75" thickBot="1" x14ac:dyDescent="0.3">
      <c r="A177" s="219" t="s">
        <v>437</v>
      </c>
      <c r="B177" s="216" t="s">
        <v>454</v>
      </c>
      <c r="C177"/>
    </row>
    <row r="178" spans="1:3" ht="13.5" thickBot="1" x14ac:dyDescent="0.25">
      <c r="A178" s="218" t="s">
        <v>438</v>
      </c>
      <c r="B178" s="322" t="s">
        <v>219</v>
      </c>
      <c r="C178" s="323"/>
    </row>
    <row r="179" spans="1:3" ht="15.75" thickBot="1" x14ac:dyDescent="0.3">
      <c r="A179" s="219" t="s">
        <v>439</v>
      </c>
      <c r="B179" s="214" t="s">
        <v>220</v>
      </c>
      <c r="C179"/>
    </row>
    <row r="180" spans="1:3" ht="15.75" thickBot="1" x14ac:dyDescent="0.3">
      <c r="A180" s="219" t="s">
        <v>440</v>
      </c>
      <c r="B180" s="214" t="s">
        <v>221</v>
      </c>
      <c r="C180"/>
    </row>
    <row r="181" spans="1:3" ht="15.75" thickBot="1" x14ac:dyDescent="0.3">
      <c r="A181" s="219" t="s">
        <v>441</v>
      </c>
      <c r="B181" s="214" t="s">
        <v>442</v>
      </c>
      <c r="C181"/>
    </row>
    <row r="182" spans="1:3" ht="15" x14ac:dyDescent="0.25">
      <c r="A182"/>
    </row>
  </sheetData>
  <mergeCells count="25">
    <mergeCell ref="B74:C74"/>
    <mergeCell ref="B75:C75"/>
    <mergeCell ref="B78:C78"/>
    <mergeCell ref="A1:C1"/>
    <mergeCell ref="A2:C2"/>
    <mergeCell ref="A3:C3"/>
    <mergeCell ref="A5:C5"/>
    <mergeCell ref="B6:C6"/>
    <mergeCell ref="B7:C7"/>
    <mergeCell ref="B19:C19"/>
    <mergeCell ref="B174:C174"/>
    <mergeCell ref="B176:C176"/>
    <mergeCell ref="B178:C178"/>
    <mergeCell ref="B127:C127"/>
    <mergeCell ref="B121:C121"/>
    <mergeCell ref="B122:C122"/>
    <mergeCell ref="B133:C133"/>
    <mergeCell ref="B140:C140"/>
    <mergeCell ref="B160:C160"/>
    <mergeCell ref="B102:C102"/>
    <mergeCell ref="B107:C107"/>
    <mergeCell ref="B94:C94"/>
    <mergeCell ref="B95:C95"/>
    <mergeCell ref="B98:C98"/>
    <mergeCell ref="B101:C10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PLAN NABAVE-TTIP</vt:lpstr>
      <vt:lpstr>UPUTE</vt:lpstr>
      <vt:lpstr>LPT</vt:lpstr>
      <vt:lpstr>' PLAN NABAVE-TTIP'!Print_Area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mario</cp:lastModifiedBy>
  <cp:lastPrinted>2018-07-25T08:40:07Z</cp:lastPrinted>
  <dcterms:created xsi:type="dcterms:W3CDTF">2017-03-28T13:44:12Z</dcterms:created>
  <dcterms:modified xsi:type="dcterms:W3CDTF">2020-10-26T08:21:56Z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